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ms-excel.sheet.macroEnabled.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24" tabRatio="906" firstSheet="58" activeTab="58"/>
  </bookViews>
  <sheets>
    <sheet name="索引目录" sheetId="106" state="hidden" r:id="rId1"/>
    <sheet name="引用字段" sheetId="158" state="hidden" r:id="rId2"/>
    <sheet name="填表说明" sheetId="137" state="hidden" r:id="rId3"/>
    <sheet name="资产负债表" sheetId="109" state="hidden" r:id="rId4"/>
    <sheet name="资产负债表(审计后)" sheetId="157" state="hidden" r:id="rId5"/>
    <sheet name="汇总表" sheetId="1" state="hidden" r:id="rId6"/>
    <sheet name="分类汇总" sheetId="2" state="hidden" r:id="rId7"/>
    <sheet name="流动汇总" sheetId="3" state="hidden" r:id="rId8"/>
    <sheet name="货币汇总表" sheetId="160" state="hidden" r:id="rId9"/>
    <sheet name="现金" sheetId="4" state="hidden" r:id="rId10"/>
    <sheet name="银行存款" sheetId="5" state="hidden" r:id="rId11"/>
    <sheet name="其他货币资金" sheetId="6" state="hidden" r:id="rId12"/>
    <sheet name="交易性金融资产汇总" sheetId="7" state="hidden" r:id="rId13"/>
    <sheet name="交易性-股票" sheetId="8" state="hidden" r:id="rId14"/>
    <sheet name="交易性-债券" sheetId="9" state="hidden" r:id="rId15"/>
    <sheet name="交易性-基金" sheetId="121" state="hidden" r:id="rId16"/>
    <sheet name="应收票据" sheetId="98" state="hidden" r:id="rId17"/>
    <sheet name="应收账款" sheetId="11" state="hidden" r:id="rId18"/>
    <sheet name="预付账款" sheetId="14" state="hidden" r:id="rId19"/>
    <sheet name="应收利息" sheetId="13" state="hidden" r:id="rId20"/>
    <sheet name="应收股利（利润）" sheetId="12" state="hidden" r:id="rId21"/>
    <sheet name="其他应收款" sheetId="16" state="hidden" r:id="rId22"/>
    <sheet name="存货汇总" sheetId="17" state="hidden" r:id="rId23"/>
    <sheet name="原材料" sheetId="18" state="hidden" r:id="rId24"/>
    <sheet name="材料采购（在途物资）" sheetId="19" state="hidden" r:id="rId25"/>
    <sheet name="在库低值易耗品" sheetId="139" state="hidden" r:id="rId26"/>
    <sheet name="包装物" sheetId="140" state="hidden" r:id="rId27"/>
    <sheet name="委托加工材料" sheetId="100" state="hidden" r:id="rId28"/>
    <sheet name="产成品（库存商品）" sheetId="23" state="hidden" r:id="rId29"/>
    <sheet name="开发产品" sheetId="141" state="hidden" r:id="rId30"/>
    <sheet name="出租开发产品" sheetId="142" state="hidden" r:id="rId31"/>
    <sheet name="在产品（自制半成品）" sheetId="99" state="hidden" r:id="rId32"/>
    <sheet name="开发成本" sheetId="143" state="hidden" r:id="rId33"/>
    <sheet name="发出商品" sheetId="116" state="hidden" r:id="rId34"/>
    <sheet name="在用低值易耗品" sheetId="26" state="hidden" r:id="rId35"/>
    <sheet name="委托代销商品" sheetId="144" state="hidden" r:id="rId36"/>
    <sheet name="受托代销商品" sheetId="145" state="hidden" r:id="rId37"/>
    <sheet name="未结算工程" sheetId="146" state="hidden" r:id="rId38"/>
    <sheet name="周转材料" sheetId="20" state="hidden" r:id="rId39"/>
    <sheet name="一年到期非流动资产" sheetId="31" state="hidden" r:id="rId40"/>
    <sheet name="其他流动资产" sheetId="32" state="hidden" r:id="rId41"/>
    <sheet name="非流动资产汇总" sheetId="125" state="hidden" r:id="rId42"/>
    <sheet name="可供出售金融资产汇总" sheetId="33" state="hidden" r:id="rId43"/>
    <sheet name="可出售-股票" sheetId="34" state="hidden" r:id="rId44"/>
    <sheet name="可出售-债券" sheetId="35" state="hidden" r:id="rId45"/>
    <sheet name="可出售-其他" sheetId="123" state="hidden" r:id="rId46"/>
    <sheet name="持有到期投资" sheetId="124" state="hidden" r:id="rId47"/>
    <sheet name="长期应收" sheetId="127" state="hidden" r:id="rId48"/>
    <sheet name="股权投资" sheetId="36" state="hidden" r:id="rId49"/>
    <sheet name="投资性房地产" sheetId="126" state="hidden" r:id="rId50"/>
    <sheet name="投资性房产-成本" sheetId="162" state="hidden" r:id="rId51"/>
    <sheet name="投资性房产-公允" sheetId="163" state="hidden" r:id="rId52"/>
    <sheet name="投资性地产-成本" sheetId="164" state="hidden" r:id="rId53"/>
    <sheet name="投资性地产-公允" sheetId="165" state="hidden" r:id="rId54"/>
    <sheet name="房屋建筑物" sheetId="38" state="hidden" r:id="rId55"/>
    <sheet name="构筑物" sheetId="39" state="hidden" r:id="rId56"/>
    <sheet name="管道沟槽" sheetId="40" state="hidden" r:id="rId57"/>
    <sheet name="设备" sheetId="41" state="hidden" r:id="rId58"/>
    <sheet name="蓄电池" sheetId="172" r:id="rId59"/>
    <sheet name="车辆" sheetId="42" state="hidden" r:id="rId60"/>
    <sheet name="土地" sheetId="120" state="hidden" r:id="rId61"/>
    <sheet name="在建工程汇总" sheetId="128" state="hidden" r:id="rId62"/>
    <sheet name="在建（土建）" sheetId="45" state="hidden" r:id="rId63"/>
    <sheet name="在建（设备）" sheetId="46" state="hidden" r:id="rId64"/>
    <sheet name="工程物资" sheetId="44" state="hidden" r:id="rId65"/>
    <sheet name="固定资产清理" sheetId="47" state="hidden" r:id="rId66"/>
    <sheet name="生产性生物资产" sheetId="129" state="hidden" r:id="rId67"/>
    <sheet name="油气资产" sheetId="130" state="hidden" r:id="rId68"/>
    <sheet name="无形资产汇总" sheetId="131" state="hidden" r:id="rId69"/>
    <sheet name="无形-土地" sheetId="49" state="hidden" r:id="rId70"/>
    <sheet name="无形-矿业权" sheetId="166" state="hidden" r:id="rId71"/>
    <sheet name="无形-其他" sheetId="50" state="hidden" r:id="rId72"/>
    <sheet name="开发支出" sheetId="132" state="hidden" r:id="rId73"/>
    <sheet name="商誉" sheetId="133" state="hidden" r:id="rId74"/>
    <sheet name="专有技术统计表" sheetId="153" state="hidden" r:id="rId75"/>
    <sheet name="专利统计表" sheetId="154" state="hidden" r:id="rId76"/>
    <sheet name="商标统计表" sheetId="155" state="hidden" r:id="rId77"/>
    <sheet name="著作权统计表" sheetId="156" state="hidden" r:id="rId78"/>
    <sheet name="长期待摊费用" sheetId="52" state="hidden" r:id="rId79"/>
    <sheet name="递延所得税资产" sheetId="54" state="hidden" r:id="rId80"/>
    <sheet name="其他非流动资产汇总" sheetId="53" state="hidden" r:id="rId81"/>
    <sheet name="其他长期资产" sheetId="147" state="hidden" r:id="rId82"/>
    <sheet name="临时设施" sheetId="150" state="hidden" r:id="rId83"/>
    <sheet name="特准储备物资" sheetId="152" state="hidden" r:id="rId84"/>
    <sheet name="流动负债汇总" sheetId="55" state="hidden" r:id="rId85"/>
    <sheet name="短期借款" sheetId="56" state="hidden" r:id="rId86"/>
    <sheet name="交易性金融负债" sheetId="134" state="hidden" r:id="rId87"/>
    <sheet name="应付票据" sheetId="57" state="hidden" r:id="rId88"/>
    <sheet name="应付账款" sheetId="58" state="hidden" r:id="rId89"/>
    <sheet name="预收账款" sheetId="59" state="hidden" r:id="rId90"/>
    <sheet name="职工薪酬" sheetId="62" state="hidden" r:id="rId91"/>
    <sheet name="应交税费" sheetId="64" state="hidden" r:id="rId92"/>
    <sheet name="应付利息" sheetId="135" state="hidden" r:id="rId93"/>
    <sheet name="应付股利（利润）" sheetId="65" state="hidden" r:id="rId94"/>
    <sheet name="其他应付款" sheetId="61" state="hidden" r:id="rId95"/>
    <sheet name="一年到期非流动负债" sheetId="68" state="hidden" r:id="rId96"/>
    <sheet name="其他流动负债" sheetId="69" state="hidden" r:id="rId97"/>
    <sheet name="非流动负债汇总 " sheetId="70" state="hidden" r:id="rId98"/>
    <sheet name="长期借款" sheetId="71" state="hidden" r:id="rId99"/>
    <sheet name="应付债券" sheetId="110" state="hidden" r:id="rId100"/>
    <sheet name="长期应付款" sheetId="73" state="hidden" r:id="rId101"/>
    <sheet name="专项应付款" sheetId="111" state="hidden" r:id="rId102"/>
    <sheet name="预计负债" sheetId="136" state="hidden" r:id="rId103"/>
    <sheet name="递延所得税负债" sheetId="76" state="hidden" r:id="rId104"/>
    <sheet name="其他非流动负债" sheetId="96" state="hidden" r:id="rId105"/>
  </sheets>
  <definedNames>
    <definedName name="_xlnm._FilterDatabase" localSheetId="23" hidden="1">原材料!$A$40:$Q$230</definedName>
    <definedName name="_xlnm._FilterDatabase" localSheetId="34" hidden="1">在用低值易耗品!$A$7:$Q$209</definedName>
    <definedName name="_xlnm._FilterDatabase" localSheetId="59" hidden="1">车辆!$A$7:$T$44</definedName>
    <definedName name="_xlnm._FilterDatabase" localSheetId="57" hidden="1">设备!$A$7:$S$73</definedName>
    <definedName name="_xlnm._FilterDatabase" localSheetId="58" hidden="1">蓄电池!$A$5:$R$15</definedName>
    <definedName name="_xlnm.Print_Area" localSheetId="41">非流动资产汇总!$A$2:$F$30</definedName>
    <definedName name="_xlnm.Print_Area" localSheetId="6">分类汇总!$A$2:$F$71</definedName>
    <definedName name="_xlnm.Print_Area" localSheetId="5">汇总表!$A$2:$F$32</definedName>
    <definedName name="_xlnm.Print_Area" localSheetId="57">设备!$A$2:$R$73</definedName>
    <definedName name="_xlnm.Print_Area" localSheetId="60">土地!$A$2:$P$30</definedName>
    <definedName name="_xlnm.Print_Area" localSheetId="69">'无形-土地'!$A$2:$P$30</definedName>
    <definedName name="_xlnm.Print_Area" localSheetId="68">无形资产汇总!$A$2:$F$30</definedName>
    <definedName name="_xlnm.Print_Area" localSheetId="34">在用低值易耗品!$A$2:$Q$221</definedName>
    <definedName name="_xlnm.Print_Area">#REF!</definedName>
    <definedName name="_xlnm.Print_Titles" localSheetId="59">车辆!$2:$7</definedName>
    <definedName name="_xlnm.Print_Titles" localSheetId="57">设备!$6:$7</definedName>
    <definedName name="_xlnm.Print_Titles" localSheetId="34">在用低值易耗品!$2:$7</definedName>
  </definedNames>
  <calcPr calcId="144525"/>
</workbook>
</file>

<file path=xl/comments1.xml><?xml version="1.0" encoding="utf-8"?>
<comments xmlns="http://schemas.openxmlformats.org/spreadsheetml/2006/main">
  <authors>
    <author>Administrator</author>
  </authors>
  <commentList>
    <comment ref="D6" authorId="0">
      <text>
        <r>
          <rPr>
            <b/>
            <sz val="9"/>
            <rFont val="Tahoma"/>
            <charset val="134"/>
          </rPr>
          <t>Administrator:</t>
        </r>
        <r>
          <rPr>
            <sz val="9"/>
            <rFont val="Tahoma"/>
            <charset val="134"/>
          </rPr>
          <t xml:space="preserve">
</t>
        </r>
        <r>
          <rPr>
            <sz val="9"/>
            <rFont val="宋体"/>
            <charset val="134"/>
          </rPr>
          <t>发生日期指利息结算日，填列到日。</t>
        </r>
      </text>
    </comment>
    <comment ref="F6" authorId="0">
      <text>
        <r>
          <rPr>
            <b/>
            <sz val="9"/>
            <rFont val="Tahoma"/>
            <charset val="134"/>
          </rPr>
          <t>Administrator:</t>
        </r>
        <r>
          <rPr>
            <sz val="9"/>
            <rFont val="Tahoma"/>
            <charset val="134"/>
          </rPr>
          <t xml:space="preserve">
</t>
        </r>
        <r>
          <rPr>
            <sz val="9"/>
            <rFont val="宋体"/>
            <charset val="134"/>
          </rPr>
          <t>填列到</t>
        </r>
        <r>
          <rPr>
            <sz val="9"/>
            <rFont val="Tahoma"/>
            <charset val="134"/>
          </rPr>
          <t>“</t>
        </r>
        <r>
          <rPr>
            <sz val="9"/>
            <rFont val="宋体"/>
            <charset val="134"/>
          </rPr>
          <t>日</t>
        </r>
        <r>
          <rPr>
            <sz val="9"/>
            <rFont val="Tahoma"/>
            <charset val="134"/>
          </rPr>
          <t>”</t>
        </r>
        <r>
          <rPr>
            <sz val="9"/>
            <rFont val="宋体"/>
            <charset val="134"/>
          </rPr>
          <t>，如</t>
        </r>
        <r>
          <rPr>
            <sz val="9"/>
            <rFont val="Tahoma"/>
            <charset val="134"/>
          </rPr>
          <t>“2009.6.1—2011.12.30”</t>
        </r>
        <r>
          <rPr>
            <sz val="9"/>
            <rFont val="宋体"/>
            <charset val="134"/>
          </rPr>
          <t>。</t>
        </r>
      </text>
    </comment>
  </commentList>
</comments>
</file>

<file path=xl/comments2.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指的是利润或股利分配时间</t>
        </r>
      </text>
    </comment>
    <comment ref="D6" authorId="0">
      <text>
        <r>
          <rPr>
            <b/>
            <sz val="9"/>
            <rFont val="Tahoma"/>
            <charset val="134"/>
          </rPr>
          <t>Administrator:</t>
        </r>
        <r>
          <rPr>
            <sz val="9"/>
            <rFont val="Tahoma"/>
            <charset val="134"/>
          </rPr>
          <t xml:space="preserve">
</t>
        </r>
        <r>
          <rPr>
            <sz val="9"/>
            <rFont val="宋体"/>
            <charset val="134"/>
          </rPr>
          <t>指股利发生的期间，如</t>
        </r>
        <r>
          <rPr>
            <sz val="9"/>
            <rFont val="Tahoma"/>
            <charset val="134"/>
          </rPr>
          <t>2012</t>
        </r>
        <r>
          <rPr>
            <sz val="9"/>
            <rFont val="宋体"/>
            <charset val="134"/>
          </rPr>
          <t>年应收</t>
        </r>
        <r>
          <rPr>
            <sz val="9"/>
            <rFont val="Tahoma"/>
            <charset val="134"/>
          </rPr>
          <t>2011</t>
        </r>
        <r>
          <rPr>
            <sz val="9"/>
            <rFont val="宋体"/>
            <charset val="134"/>
          </rPr>
          <t>年的股利，则该栏目填写</t>
        </r>
        <r>
          <rPr>
            <sz val="9"/>
            <rFont val="Tahoma"/>
            <charset val="134"/>
          </rPr>
          <t>“2011</t>
        </r>
        <r>
          <rPr>
            <sz val="9"/>
            <rFont val="宋体"/>
            <charset val="134"/>
          </rPr>
          <t>年</t>
        </r>
        <r>
          <rPr>
            <sz val="9"/>
            <rFont val="Tahoma"/>
            <charset val="134"/>
          </rPr>
          <t>”</t>
        </r>
        <r>
          <rPr>
            <sz val="9"/>
            <rFont val="宋体"/>
            <charset val="134"/>
          </rPr>
          <t>。</t>
        </r>
      </text>
    </comment>
  </commentList>
</comments>
</file>

<file path=xl/comments3.xml><?xml version="1.0" encoding="utf-8"?>
<comments xmlns="http://schemas.openxmlformats.org/spreadsheetml/2006/main">
  <authors>
    <author>Administrator</author>
  </authors>
  <commentList>
    <comment ref="M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4.xml><?xml version="1.0" encoding="utf-8"?>
<comments xmlns="http://schemas.openxmlformats.org/spreadsheetml/2006/main">
  <authors>
    <author>Administrator</author>
  </authors>
  <commentList>
    <comment ref="L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5.xml><?xml version="1.0" encoding="utf-8"?>
<comments xmlns="http://schemas.openxmlformats.org/spreadsheetml/2006/main">
  <authors>
    <author>Administrator</author>
  </authors>
  <commentList>
    <comment ref="K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 ref="L6" authorId="0">
      <text>
        <r>
          <rPr>
            <b/>
            <sz val="9"/>
            <rFont val="Tahoma"/>
            <charset val="134"/>
          </rPr>
          <t>Administrator:</t>
        </r>
        <r>
          <rPr>
            <sz val="9"/>
            <rFont val="Tahoma"/>
            <charset val="134"/>
          </rPr>
          <t xml:space="preserve">
(</t>
        </r>
        <r>
          <rPr>
            <sz val="9"/>
            <rFont val="宋体"/>
            <charset val="134"/>
          </rPr>
          <t>合同规定标准</t>
        </r>
        <r>
          <rPr>
            <sz val="9"/>
            <rFont val="Tahoma"/>
            <charset val="134"/>
          </rPr>
          <t>)</t>
        </r>
      </text>
    </comment>
  </commentList>
</comments>
</file>

<file path=xl/comments6.xml><?xml version="1.0" encoding="utf-8"?>
<comments xmlns="http://schemas.openxmlformats.org/spreadsheetml/2006/main">
  <authors>
    <author>Administrator</author>
  </authors>
  <commentList>
    <comment ref="L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7.xml><?xml version="1.0" encoding="utf-8"?>
<comments xmlns="http://schemas.openxmlformats.org/spreadsheetml/2006/main">
  <authors>
    <author>Administrator</author>
  </authors>
  <commentList>
    <comment ref="K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 ref="L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List>
</comments>
</file>

<file path=xl/comments8.xml><?xml version="1.0" encoding="utf-8"?>
<comments xmlns="http://schemas.openxmlformats.org/spreadsheetml/2006/main">
  <authors>
    <author>Administrator</author>
  </authors>
  <commentList>
    <comment ref="S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9.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填入债券名称如：</t>
        </r>
        <r>
          <rPr>
            <sz val="9"/>
            <rFont val="Tahoma"/>
            <charset val="134"/>
          </rPr>
          <t>“3</t>
        </r>
        <r>
          <rPr>
            <sz val="9"/>
            <rFont val="宋体"/>
            <charset val="134"/>
          </rPr>
          <t>年期国库券</t>
        </r>
        <r>
          <rPr>
            <sz val="9"/>
            <rFont val="Tahoma"/>
            <charset val="134"/>
          </rPr>
          <t>”</t>
        </r>
        <r>
          <rPr>
            <sz val="9"/>
            <rFont val="宋体"/>
            <charset val="134"/>
          </rPr>
          <t>、</t>
        </r>
        <r>
          <rPr>
            <sz val="9"/>
            <rFont val="Tahoma"/>
            <charset val="134"/>
          </rPr>
          <t>“5</t>
        </r>
        <r>
          <rPr>
            <sz val="9"/>
            <rFont val="宋体"/>
            <charset val="134"/>
          </rPr>
          <t>年期电力基金债券</t>
        </r>
        <r>
          <rPr>
            <sz val="9"/>
            <rFont val="Tahoma"/>
            <charset val="134"/>
          </rPr>
          <t>”</t>
        </r>
        <r>
          <rPr>
            <sz val="9"/>
            <rFont val="宋体"/>
            <charset val="134"/>
          </rPr>
          <t>等</t>
        </r>
      </text>
    </comment>
    <comment ref="C6" authorId="0">
      <text>
        <r>
          <rPr>
            <b/>
            <sz val="9"/>
            <rFont val="Tahoma"/>
            <charset val="134"/>
          </rPr>
          <t>Administrator:</t>
        </r>
        <r>
          <rPr>
            <sz val="9"/>
            <rFont val="Tahoma"/>
            <charset val="134"/>
          </rPr>
          <t xml:space="preserve">
</t>
        </r>
        <r>
          <rPr>
            <sz val="9"/>
            <rFont val="宋体"/>
            <charset val="134"/>
          </rPr>
          <t>购买日</t>
        </r>
      </text>
    </comment>
    <comment ref="J6" authorId="0">
      <text>
        <r>
          <rPr>
            <b/>
            <sz val="9"/>
            <rFont val="Tahoma"/>
            <charset val="134"/>
          </rPr>
          <t>Administrator:</t>
        </r>
        <r>
          <rPr>
            <sz val="9"/>
            <rFont val="Tahoma"/>
            <charset val="134"/>
          </rPr>
          <t xml:space="preserve">
</t>
        </r>
        <r>
          <rPr>
            <sz val="9"/>
            <rFont val="宋体"/>
            <charset val="134"/>
          </rPr>
          <t>设定抵押的债券应标明</t>
        </r>
      </text>
    </comment>
  </commentList>
</comments>
</file>

<file path=xl/comments1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根据具体资产内容填写</t>
        </r>
      </text>
    </comment>
    <comment ref="J6" authorId="0">
      <text>
        <r>
          <rPr>
            <b/>
            <sz val="9"/>
            <rFont val="Tahoma"/>
            <charset val="134"/>
          </rPr>
          <t>Administrator:</t>
        </r>
        <r>
          <rPr>
            <sz val="9"/>
            <rFont val="Tahoma"/>
            <charset val="134"/>
          </rPr>
          <t xml:space="preserve">
</t>
        </r>
        <r>
          <rPr>
            <sz val="9"/>
            <rFont val="宋体"/>
            <charset val="134"/>
          </rPr>
          <t>资产，应在备注栏简要说明原因，有可能发生损失的项目，应提供相关文件资料</t>
        </r>
      </text>
    </comment>
  </commentList>
</comments>
</file>

<file path=xl/comments1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填列全称</t>
        </r>
      </text>
    </comment>
    <comment ref="C6" authorId="0">
      <text>
        <r>
          <rPr>
            <b/>
            <sz val="9"/>
            <rFont val="Tahoma"/>
            <charset val="134"/>
          </rPr>
          <t>Administrator:</t>
        </r>
        <r>
          <rPr>
            <sz val="9"/>
            <rFont val="Tahoma"/>
            <charset val="134"/>
          </rPr>
          <t xml:space="preserve">
</t>
        </r>
        <r>
          <rPr>
            <sz val="9"/>
            <rFont val="宋体"/>
            <charset val="134"/>
          </rPr>
          <t>指国家股、法人股、流通股等</t>
        </r>
      </text>
    </comment>
    <comment ref="D6" authorId="0">
      <text>
        <r>
          <rPr>
            <b/>
            <sz val="9"/>
            <rFont val="Tahoma"/>
            <charset val="134"/>
          </rPr>
          <t>Administrator:</t>
        </r>
        <r>
          <rPr>
            <sz val="9"/>
            <rFont val="Tahoma"/>
            <charset val="134"/>
          </rPr>
          <t xml:space="preserve">
</t>
        </r>
        <r>
          <rPr>
            <sz val="9"/>
            <rFont val="宋体"/>
            <charset val="134"/>
          </rPr>
          <t>指购买日或以其他方式（如非货币性交易换入、以债权换入等）取得股权的协议转让日</t>
        </r>
      </text>
    </comment>
    <comment ref="E6" authorId="0">
      <text>
        <r>
          <rPr>
            <b/>
            <sz val="9"/>
            <rFont val="Tahoma"/>
            <charset val="134"/>
          </rPr>
          <t>Administrator:</t>
        </r>
        <r>
          <rPr>
            <sz val="9"/>
            <rFont val="Tahoma"/>
            <charset val="134"/>
          </rPr>
          <t xml:space="preserve">
</t>
        </r>
        <r>
          <rPr>
            <sz val="9"/>
            <rFont val="宋体"/>
            <charset val="134"/>
          </rPr>
          <t>与股权证一致</t>
        </r>
      </text>
    </comment>
    <comment ref="F6" authorId="0">
      <text>
        <r>
          <rPr>
            <b/>
            <sz val="9"/>
            <rFont val="Tahoma"/>
            <charset val="134"/>
          </rPr>
          <t>Administrator:</t>
        </r>
        <r>
          <rPr>
            <sz val="9"/>
            <rFont val="Tahoma"/>
            <charset val="134"/>
          </rPr>
          <t xml:space="preserve">
</t>
        </r>
        <r>
          <rPr>
            <sz val="9"/>
            <rFont val="宋体"/>
            <charset val="134"/>
          </rPr>
          <t>指基准日收盘价</t>
        </r>
      </text>
    </comment>
  </commentList>
</comments>
</file>

<file path=xl/comments1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填列全称</t>
        </r>
      </text>
    </comment>
    <comment ref="C6" authorId="0">
      <text>
        <r>
          <rPr>
            <b/>
            <sz val="9"/>
            <rFont val="Tahoma"/>
            <charset val="134"/>
          </rPr>
          <t>Administrator:</t>
        </r>
        <r>
          <rPr>
            <sz val="9"/>
            <rFont val="Tahoma"/>
            <charset val="134"/>
          </rPr>
          <t xml:space="preserve">
</t>
        </r>
        <r>
          <rPr>
            <sz val="9"/>
            <rFont val="宋体"/>
            <charset val="134"/>
          </rPr>
          <t>如：</t>
        </r>
        <r>
          <rPr>
            <sz val="9"/>
            <rFont val="Tahoma"/>
            <charset val="134"/>
          </rPr>
          <t>XXXXX</t>
        </r>
        <r>
          <rPr>
            <sz val="9"/>
            <rFont val="宋体"/>
            <charset val="134"/>
          </rPr>
          <t>基金</t>
        </r>
      </text>
    </comment>
    <comment ref="D6" authorId="0">
      <text>
        <r>
          <rPr>
            <b/>
            <sz val="9"/>
            <rFont val="Tahoma"/>
            <charset val="134"/>
          </rPr>
          <t>Administrator:</t>
        </r>
        <r>
          <rPr>
            <sz val="9"/>
            <rFont val="Tahoma"/>
            <charset val="134"/>
          </rPr>
          <t xml:space="preserve">
</t>
        </r>
        <r>
          <rPr>
            <sz val="9"/>
            <rFont val="宋体"/>
            <charset val="134"/>
          </rPr>
          <t>指购买日或以其他方式（如非货币性交易换入、以债权换入等）取得股权的协议转让日</t>
        </r>
      </text>
    </comment>
    <comment ref="E6" authorId="0">
      <text>
        <r>
          <rPr>
            <b/>
            <sz val="9"/>
            <rFont val="Tahoma"/>
            <charset val="134"/>
          </rPr>
          <t>Administrator:</t>
        </r>
        <r>
          <rPr>
            <sz val="9"/>
            <rFont val="Tahoma"/>
            <charset val="134"/>
          </rPr>
          <t xml:space="preserve">
</t>
        </r>
        <r>
          <rPr>
            <sz val="9"/>
            <rFont val="宋体"/>
            <charset val="134"/>
          </rPr>
          <t>与股权证一致</t>
        </r>
      </text>
    </comment>
    <comment ref="F6" authorId="0">
      <text>
        <r>
          <rPr>
            <b/>
            <sz val="9"/>
            <rFont val="Tahoma"/>
            <charset val="134"/>
          </rPr>
          <t>Administrator:</t>
        </r>
        <r>
          <rPr>
            <sz val="9"/>
            <rFont val="Tahoma"/>
            <charset val="134"/>
          </rPr>
          <t xml:space="preserve">
</t>
        </r>
        <r>
          <rPr>
            <sz val="9"/>
            <rFont val="宋体"/>
            <charset val="134"/>
          </rPr>
          <t>指基准日收盘价</t>
        </r>
      </text>
    </comment>
  </commentList>
</comments>
</file>

<file path=xl/comments1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债务单位名称应填列全称，不应以地名或不明确的简称或业务内容代替</t>
        </r>
      </text>
    </comment>
    <comment ref="D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租赁</t>
        </r>
        <r>
          <rPr>
            <sz val="9"/>
            <rFont val="Tahoma"/>
            <charset val="134"/>
          </rPr>
          <t>XXXXXX”</t>
        </r>
        <r>
          <rPr>
            <sz val="9"/>
            <rFont val="宋体"/>
            <charset val="134"/>
          </rPr>
          <t>等</t>
        </r>
      </text>
    </comment>
    <comment ref="E6" authorId="0">
      <text>
        <r>
          <rPr>
            <b/>
            <sz val="9"/>
            <rFont val="Tahoma"/>
            <charset val="134"/>
          </rPr>
          <t>Administrator:</t>
        </r>
        <r>
          <rPr>
            <sz val="9"/>
            <rFont val="Tahoma"/>
            <charset val="134"/>
          </rPr>
          <t xml:space="preserve">
</t>
        </r>
        <r>
          <rPr>
            <sz val="9"/>
            <rFont val="宋体"/>
            <charset val="134"/>
          </rPr>
          <t>填列最后一笔借方发生额的日期；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O6" authorId="0">
      <text>
        <r>
          <rPr>
            <b/>
            <sz val="9"/>
            <rFont val="Tahoma"/>
            <charset val="134"/>
          </rPr>
          <t>Administrator:</t>
        </r>
        <r>
          <rPr>
            <sz val="9"/>
            <rFont val="Tahoma"/>
            <charset val="134"/>
          </rPr>
          <t xml:space="preserve">
1</t>
        </r>
        <r>
          <rPr>
            <sz val="9"/>
            <rFont val="宋体"/>
            <charset val="134"/>
          </rPr>
          <t>）</t>
        </r>
        <r>
          <rPr>
            <sz val="9"/>
            <rFont val="Tahoma"/>
            <charset val="134"/>
          </rPr>
          <t xml:space="preserve"> </t>
        </r>
        <r>
          <rPr>
            <sz val="9"/>
            <rFont val="宋体"/>
            <charset val="134"/>
          </rPr>
          <t>涉诉款项应在备注中标明；</t>
        </r>
        <r>
          <rPr>
            <sz val="9"/>
            <rFont val="Tahoma"/>
            <charset val="134"/>
          </rPr>
          <t>2</t>
        </r>
        <r>
          <rPr>
            <sz val="9"/>
            <rFont val="宋体"/>
            <charset val="134"/>
          </rPr>
          <t>）其他填表单位认为应说明的事项</t>
        </r>
      </text>
    </comment>
  </commentList>
</comments>
</file>

<file path=xl/comments14.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R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5.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O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6.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填写土地使用权证书的编号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G6" authorId="0">
      <text>
        <r>
          <rPr>
            <b/>
            <sz val="9"/>
            <rFont val="Tahoma"/>
            <charset val="134"/>
          </rPr>
          <t>Administrator:</t>
        </r>
        <r>
          <rPr>
            <sz val="9"/>
            <rFont val="Tahoma"/>
            <charset val="134"/>
          </rPr>
          <t xml:space="preserve">
</t>
        </r>
        <r>
          <rPr>
            <sz val="9"/>
            <rFont val="宋体"/>
            <charset val="134"/>
          </rPr>
          <t>所填内容应与土地证记录相符</t>
        </r>
      </text>
    </comment>
    <comment ref="I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17.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填写土地使用权证书的编号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G6" authorId="0">
      <text>
        <r>
          <rPr>
            <b/>
            <sz val="9"/>
            <rFont val="Tahoma"/>
            <charset val="134"/>
          </rPr>
          <t>Administrator:</t>
        </r>
        <r>
          <rPr>
            <sz val="9"/>
            <rFont val="Tahoma"/>
            <charset val="134"/>
          </rPr>
          <t xml:space="preserve">
</t>
        </r>
        <r>
          <rPr>
            <sz val="9"/>
            <rFont val="宋体"/>
            <charset val="134"/>
          </rPr>
          <t>所填内容应与土地证记录相符</t>
        </r>
      </text>
    </comment>
    <comment ref="I6" authorId="0">
      <text>
        <r>
          <rPr>
            <b/>
            <sz val="9"/>
            <rFont val="Tahoma"/>
            <charset val="134"/>
          </rPr>
          <t>Administrator:</t>
        </r>
        <r>
          <rPr>
            <sz val="9"/>
            <rFont val="Tahoma"/>
            <charset val="134"/>
          </rPr>
          <t xml:space="preserve">
</t>
        </r>
        <r>
          <rPr>
            <sz val="9"/>
            <rFont val="宋体"/>
            <charset val="134"/>
          </rPr>
          <t>所填内容应与土地证记录相符</t>
        </r>
      </text>
    </comment>
    <comment ref="L6" authorId="0">
      <text>
        <r>
          <rPr>
            <b/>
            <sz val="9"/>
            <rFont val="Tahoma"/>
            <charset val="134"/>
          </rPr>
          <t>Administrator:</t>
        </r>
        <r>
          <rPr>
            <sz val="9"/>
            <rFont val="Tahoma"/>
            <charset val="134"/>
          </rPr>
          <t xml:space="preserve">
</t>
        </r>
        <r>
          <rPr>
            <sz val="9"/>
            <rFont val="宋体"/>
            <charset val="134"/>
          </rPr>
          <t>（转入日公允价值）</t>
        </r>
      </text>
    </comment>
  </commentList>
</comments>
</file>

<file path=xl/comments18.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H6" authorId="0">
      <text>
        <r>
          <rPr>
            <b/>
            <sz val="9"/>
            <rFont val="Tahoma"/>
            <charset val="134"/>
          </rPr>
          <t>Administrator:</t>
        </r>
        <r>
          <rPr>
            <sz val="9"/>
            <rFont val="Tahoma"/>
            <charset val="134"/>
          </rPr>
          <t xml:space="preserve">
(1)</t>
        </r>
        <r>
          <rPr>
            <sz val="9"/>
            <rFont val="宋体"/>
            <charset val="134"/>
          </rPr>
          <t>一般应填写房产证所填写的建筑面积值，如无房屋证，应填写工程概预算书上的面积值，否则就需要重新丈量；</t>
        </r>
        <r>
          <rPr>
            <sz val="9"/>
            <rFont val="Tahoma"/>
            <charset val="134"/>
          </rPr>
          <t>(2)</t>
        </r>
        <r>
          <rPr>
            <sz val="9"/>
            <rFont val="宋体"/>
            <charset val="134"/>
          </rPr>
          <t>对因改扩建已改变了原有建筑面积的，应以基准日实际建筑面积填报，但必须在备注中加以说明。注意：在增加面积的同时，应增加账面原值及净值，如果增加面积的相应价值未入账，应同时在备注中注明未入账部分的建筑面积</t>
        </r>
      </text>
    </comment>
    <comment ref="R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9.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砖、钢筋砼、钢结构、砖铁栏杆、砼面、沥青面、砖面</t>
        </r>
        <r>
          <rPr>
            <sz val="9"/>
            <rFont val="Tahoma"/>
            <charset val="134"/>
          </rPr>
          <t>”</t>
        </r>
        <r>
          <rPr>
            <sz val="9"/>
            <rFont val="宋体"/>
            <charset val="134"/>
          </rPr>
          <t>等，详见填表说明</t>
        </r>
      </text>
    </comment>
    <comment ref="D6" authorId="0">
      <text>
        <r>
          <rPr>
            <b/>
            <sz val="9"/>
            <rFont val="Tahoma"/>
            <charset val="134"/>
          </rPr>
          <t>Administrator:</t>
        </r>
        <r>
          <rPr>
            <sz val="9"/>
            <rFont val="Tahoma"/>
            <charset val="134"/>
          </rPr>
          <t xml:space="preserve">
</t>
        </r>
        <r>
          <rPr>
            <sz val="9"/>
            <rFont val="宋体"/>
            <charset val="134"/>
          </rPr>
          <t>指竣工日期</t>
        </r>
      </text>
    </comment>
    <comment ref="E6" authorId="0">
      <text>
        <r>
          <rPr>
            <b/>
            <sz val="9"/>
            <rFont val="Tahoma"/>
            <charset val="134"/>
          </rPr>
          <t>Administrator:</t>
        </r>
        <r>
          <rPr>
            <sz val="9"/>
            <rFont val="Tahoma"/>
            <charset val="134"/>
          </rPr>
          <t xml:space="preserve">
</t>
        </r>
        <r>
          <rPr>
            <sz val="9"/>
            <rFont val="宋体"/>
            <charset val="134"/>
          </rPr>
          <t>座、口（井）、</t>
        </r>
        <r>
          <rPr>
            <sz val="9"/>
            <rFont val="Tahoma"/>
            <charset val="134"/>
          </rPr>
          <t>m</t>
        </r>
        <r>
          <rPr>
            <sz val="9"/>
            <rFont val="宋体"/>
            <charset val="134"/>
          </rPr>
          <t>、个等，详见填表说明</t>
        </r>
      </text>
    </comment>
    <comment ref="P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改扩建增加的相应价值未入帐的，注明未入帐部分的建筑面积。</t>
        </r>
        <r>
          <rPr>
            <sz val="9"/>
            <rFont val="Tahoma"/>
            <charset val="134"/>
          </rPr>
          <t>(3)</t>
        </r>
        <r>
          <rPr>
            <sz val="9"/>
            <rFont val="宋体"/>
            <charset val="134"/>
          </rPr>
          <t>盘盈资产及非正常状态下的资产，如：</t>
        </r>
        <r>
          <rPr>
            <sz val="9"/>
            <rFont val="Tahoma"/>
            <charset val="134"/>
          </rPr>
          <t>“</t>
        </r>
        <r>
          <rPr>
            <sz val="9"/>
            <rFont val="宋体"/>
            <charset val="134"/>
          </rPr>
          <t>已拆除、待报废</t>
        </r>
        <r>
          <rPr>
            <sz val="9"/>
            <rFont val="Tahoma"/>
            <charset val="134"/>
          </rPr>
          <t>”</t>
        </r>
        <r>
          <rPr>
            <sz val="9"/>
            <rFont val="宋体"/>
            <charset val="134"/>
          </rPr>
          <t>等</t>
        </r>
        <r>
          <rPr>
            <sz val="9"/>
            <rFont val="Tahoma"/>
            <charset val="134"/>
          </rPr>
          <t>(5)</t>
        </r>
        <r>
          <rPr>
            <sz val="9"/>
            <rFont val="宋体"/>
            <charset val="134"/>
          </rPr>
          <t>负数余额</t>
        </r>
      </text>
    </comment>
  </commentList>
</comments>
</file>

<file path=xl/comments2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填写管道和沟槽的全称</t>
        </r>
      </text>
    </comment>
    <comment ref="E6" authorId="0">
      <text>
        <r>
          <rPr>
            <b/>
            <sz val="9"/>
            <rFont val="Tahoma"/>
            <charset val="134"/>
          </rPr>
          <t>Administrator:</t>
        </r>
        <r>
          <rPr>
            <sz val="9"/>
            <rFont val="Tahoma"/>
            <charset val="134"/>
          </rPr>
          <t xml:space="preserve">
</t>
        </r>
        <r>
          <rPr>
            <sz val="9"/>
            <rFont val="宋体"/>
            <charset val="134"/>
          </rPr>
          <t>长度、槽深、沟宽</t>
        </r>
        <r>
          <rPr>
            <sz val="9"/>
            <rFont val="Tahoma"/>
            <charset val="134"/>
          </rPr>
          <t>*</t>
        </r>
        <r>
          <rPr>
            <sz val="9"/>
            <rFont val="宋体"/>
            <charset val="134"/>
          </rPr>
          <t>沟厚管径</t>
        </r>
        <r>
          <rPr>
            <sz val="9"/>
            <rFont val="Tahoma"/>
            <charset val="134"/>
          </rPr>
          <t>*</t>
        </r>
        <r>
          <rPr>
            <sz val="9"/>
            <rFont val="宋体"/>
            <charset val="134"/>
          </rPr>
          <t>壁厚、材质、绝缘方式等应按图纸准确填写</t>
        </r>
      </text>
    </comment>
    <comment ref="F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砖、砼、钢管、砼管</t>
        </r>
        <r>
          <rPr>
            <sz val="9"/>
            <rFont val="Tahoma"/>
            <charset val="134"/>
          </rPr>
          <t>”</t>
        </r>
        <r>
          <rPr>
            <sz val="9"/>
            <rFont val="宋体"/>
            <charset val="134"/>
          </rPr>
          <t>等</t>
        </r>
      </text>
    </comment>
    <comment ref="H6" authorId="0">
      <text>
        <r>
          <rPr>
            <b/>
            <sz val="9"/>
            <rFont val="Tahoma"/>
            <charset val="134"/>
          </rPr>
          <t>Administrator:</t>
        </r>
        <r>
          <rPr>
            <sz val="9"/>
            <rFont val="Tahoma"/>
            <charset val="134"/>
          </rPr>
          <t xml:space="preserve">
</t>
        </r>
        <r>
          <rPr>
            <sz val="9"/>
            <rFont val="宋体"/>
            <charset val="134"/>
          </rPr>
          <t>指竣工日期</t>
        </r>
      </text>
    </comment>
    <comment ref="O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改扩建增加的相应价值未入帐的，注明未入帐部分的建筑面积。</t>
        </r>
        <r>
          <rPr>
            <sz val="9"/>
            <rFont val="Tahoma"/>
            <charset val="134"/>
          </rPr>
          <t>(3)</t>
        </r>
        <r>
          <rPr>
            <sz val="9"/>
            <rFont val="宋体"/>
            <charset val="134"/>
          </rPr>
          <t>盘盈资产及非正常状态下的资产，如：</t>
        </r>
        <r>
          <rPr>
            <sz val="9"/>
            <rFont val="Tahoma"/>
            <charset val="134"/>
          </rPr>
          <t>“</t>
        </r>
        <r>
          <rPr>
            <sz val="9"/>
            <rFont val="宋体"/>
            <charset val="134"/>
          </rPr>
          <t>已拆除、待报废</t>
        </r>
        <r>
          <rPr>
            <sz val="9"/>
            <rFont val="Tahoma"/>
            <charset val="134"/>
          </rPr>
          <t>”</t>
        </r>
        <r>
          <rPr>
            <sz val="9"/>
            <rFont val="宋体"/>
            <charset val="134"/>
          </rPr>
          <t>等</t>
        </r>
        <r>
          <rPr>
            <sz val="9"/>
            <rFont val="Tahoma"/>
            <charset val="134"/>
          </rPr>
          <t>(5)</t>
        </r>
        <r>
          <rPr>
            <sz val="9"/>
            <rFont val="宋体"/>
            <charset val="134"/>
          </rPr>
          <t>负数余额</t>
        </r>
      </text>
    </comment>
  </commentList>
</comments>
</file>

<file path=xl/comments21.xml><?xml version="1.0" encoding="utf-8"?>
<comments xmlns="http://schemas.openxmlformats.org/spreadsheetml/2006/main">
  <authors>
    <author>Administrator</author>
  </authors>
  <commentList>
    <comment ref="D6" authorId="0">
      <text>
        <r>
          <rPr>
            <b/>
            <sz val="9"/>
            <rFont val="Tahoma"/>
            <charset val="134"/>
          </rPr>
          <t>Administrator:</t>
        </r>
        <r>
          <rPr>
            <sz val="9"/>
            <rFont val="Tahoma"/>
            <charset val="134"/>
          </rPr>
          <t xml:space="preserve">
</t>
        </r>
        <r>
          <rPr>
            <sz val="9"/>
            <rFont val="宋体"/>
            <charset val="134"/>
          </rPr>
          <t>按设备铭牌填写</t>
        </r>
      </text>
    </comment>
    <comment ref="E6" authorId="0">
      <text>
        <r>
          <rPr>
            <b/>
            <sz val="9"/>
            <rFont val="Tahoma"/>
            <charset val="134"/>
          </rPr>
          <t>Administrator:</t>
        </r>
        <r>
          <rPr>
            <sz val="9"/>
            <rFont val="Tahoma"/>
            <charset val="134"/>
          </rPr>
          <t xml:space="preserve">
</t>
        </r>
        <r>
          <rPr>
            <sz val="9"/>
            <rFont val="宋体"/>
            <charset val="134"/>
          </rPr>
          <t>按设备铭牌填写，不得以地名或经销商名称替代</t>
        </r>
      </text>
    </comment>
    <comment ref="G6" authorId="0">
      <text>
        <r>
          <rPr>
            <b/>
            <sz val="9"/>
            <rFont val="Tahoma"/>
            <charset val="134"/>
          </rPr>
          <t>Administrator:</t>
        </r>
        <r>
          <rPr>
            <sz val="9"/>
            <rFont val="Tahoma"/>
            <charset val="134"/>
          </rPr>
          <t xml:space="preserve">
</t>
        </r>
        <r>
          <rPr>
            <sz val="9"/>
            <rFont val="宋体"/>
            <charset val="134"/>
          </rPr>
          <t>指购买设备日期，如为二手设备须填写原始购置日。日期填写形式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H6" authorId="0">
      <text>
        <r>
          <rPr>
            <b/>
            <sz val="9"/>
            <rFont val="Tahoma"/>
            <charset val="134"/>
          </rPr>
          <t>Administrator:</t>
        </r>
        <r>
          <rPr>
            <sz val="9"/>
            <rFont val="Tahoma"/>
            <charset val="134"/>
          </rPr>
          <t xml:space="preserve">
</t>
        </r>
        <r>
          <rPr>
            <sz val="9"/>
            <rFont val="宋体"/>
            <charset val="134"/>
          </rPr>
          <t>设备投入使用的日期</t>
        </r>
      </text>
    </comment>
    <comment ref="R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2.xml><?xml version="1.0" encoding="utf-8"?>
<comments xmlns="http://schemas.openxmlformats.org/spreadsheetml/2006/main">
  <authors>
    <author>Administrator</author>
  </authors>
  <commentList>
    <comment ref="D4" authorId="0">
      <text>
        <r>
          <rPr>
            <b/>
            <sz val="9"/>
            <rFont val="Tahoma"/>
            <charset val="134"/>
          </rPr>
          <t>Administrator:</t>
        </r>
        <r>
          <rPr>
            <sz val="9"/>
            <rFont val="Tahoma"/>
            <charset val="134"/>
          </rPr>
          <t xml:space="preserve">
</t>
        </r>
        <r>
          <rPr>
            <sz val="9"/>
            <rFont val="宋体"/>
            <charset val="134"/>
          </rPr>
          <t>按设备铭牌填写</t>
        </r>
      </text>
    </comment>
    <comment ref="E4" authorId="0">
      <text>
        <r>
          <rPr>
            <b/>
            <sz val="9"/>
            <rFont val="Tahoma"/>
            <charset val="134"/>
          </rPr>
          <t>Administrator:</t>
        </r>
        <r>
          <rPr>
            <sz val="9"/>
            <rFont val="Tahoma"/>
            <charset val="134"/>
          </rPr>
          <t xml:space="preserve">
</t>
        </r>
        <r>
          <rPr>
            <sz val="9"/>
            <rFont val="宋体"/>
            <charset val="134"/>
          </rPr>
          <t>按设备铭牌填写，不得以地名或经销商名称替代</t>
        </r>
      </text>
    </comment>
    <comment ref="F4" authorId="0">
      <text>
        <r>
          <rPr>
            <b/>
            <sz val="9"/>
            <rFont val="Tahoma"/>
            <charset val="134"/>
          </rPr>
          <t>Administrator:</t>
        </r>
        <r>
          <rPr>
            <sz val="9"/>
            <rFont val="Tahoma"/>
            <charset val="134"/>
          </rPr>
          <t xml:space="preserve">
</t>
        </r>
        <r>
          <rPr>
            <sz val="9"/>
            <rFont val="宋体"/>
            <charset val="134"/>
          </rPr>
          <t>指购买设备日期，如为二手设备须填写原始购置日。涉及后续处置收入计提销项税，请准确填写。</t>
        </r>
      </text>
    </comment>
    <comment ref="G4" authorId="0">
      <text>
        <r>
          <rPr>
            <b/>
            <sz val="9"/>
            <rFont val="Tahoma"/>
            <charset val="134"/>
          </rPr>
          <t>Administrator:</t>
        </r>
        <r>
          <rPr>
            <sz val="9"/>
            <rFont val="Tahoma"/>
            <charset val="134"/>
          </rPr>
          <t xml:space="preserve">
</t>
        </r>
        <r>
          <rPr>
            <sz val="9"/>
            <rFont val="宋体"/>
            <charset val="134"/>
          </rPr>
          <t>设备投入使用的日期</t>
        </r>
      </text>
    </comment>
  </commentList>
</comments>
</file>

<file path=xl/comments2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指当地交管部门颁发的车辆牌照号</t>
        </r>
      </text>
    </comment>
    <comment ref="C6" authorId="0">
      <text>
        <r>
          <rPr>
            <b/>
            <sz val="9"/>
            <rFont val="Tahoma"/>
            <charset val="134"/>
          </rPr>
          <t>Administrator:</t>
        </r>
        <r>
          <rPr>
            <sz val="9"/>
            <rFont val="Tahoma"/>
            <charset val="134"/>
          </rPr>
          <t xml:space="preserve">
</t>
        </r>
        <r>
          <rPr>
            <sz val="9"/>
            <rFont val="宋体"/>
            <charset val="134"/>
          </rPr>
          <t>按车辆行驶证表述的名称和型号填写</t>
        </r>
      </text>
    </comment>
    <comment ref="E6" authorId="0">
      <text>
        <r>
          <rPr>
            <b/>
            <sz val="9"/>
            <rFont val="Tahoma"/>
            <charset val="134"/>
          </rPr>
          <t>Administrator:</t>
        </r>
        <r>
          <rPr>
            <sz val="9"/>
            <rFont val="Tahoma"/>
            <charset val="134"/>
          </rPr>
          <t xml:space="preserve">
</t>
        </r>
        <r>
          <rPr>
            <sz val="9"/>
            <rFont val="宋体"/>
            <charset val="134"/>
          </rPr>
          <t>按车辆铭牌填写，不得以地名或经销商名称替代</t>
        </r>
      </text>
    </comment>
    <comment ref="H6" authorId="0">
      <text>
        <r>
          <rPr>
            <b/>
            <sz val="9"/>
            <rFont val="Tahoma"/>
            <charset val="134"/>
          </rPr>
          <t>Administrator:</t>
        </r>
        <r>
          <rPr>
            <sz val="9"/>
            <rFont val="Tahoma"/>
            <charset val="134"/>
          </rPr>
          <t xml:space="preserve">
</t>
        </r>
        <r>
          <rPr>
            <sz val="9"/>
            <rFont val="宋体"/>
            <charset val="134"/>
          </rPr>
          <t>指购买日期，如为二手车须填写原始购置日。日期填写形式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I6" authorId="0">
      <text>
        <r>
          <rPr>
            <b/>
            <sz val="9"/>
            <rFont val="Tahoma"/>
            <charset val="134"/>
          </rPr>
          <t>Administrator:</t>
        </r>
        <r>
          <rPr>
            <sz val="9"/>
            <rFont val="Tahoma"/>
            <charset val="134"/>
          </rPr>
          <t xml:space="preserve">
</t>
        </r>
        <r>
          <rPr>
            <sz val="9"/>
            <rFont val="宋体"/>
            <charset val="134"/>
          </rPr>
          <t>投入使用的日期</t>
        </r>
      </text>
    </comment>
    <comment ref="J6" authorId="0">
      <text>
        <r>
          <rPr>
            <b/>
            <sz val="9"/>
            <rFont val="Tahoma"/>
            <charset val="134"/>
          </rPr>
          <t>Administrator:</t>
        </r>
        <r>
          <rPr>
            <sz val="9"/>
            <rFont val="Tahoma"/>
            <charset val="134"/>
          </rPr>
          <t xml:space="preserve">
</t>
        </r>
        <r>
          <rPr>
            <sz val="9"/>
            <rFont val="宋体"/>
            <charset val="134"/>
          </rPr>
          <t>按里程表显示数填列，若里程表已损坏或不准确，则无需填写</t>
        </r>
      </text>
    </comment>
    <comment ref="T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4.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土地使用权证书的编号</t>
        </r>
      </text>
    </comment>
    <comment ref="D6" authorId="0">
      <text>
        <r>
          <rPr>
            <b/>
            <sz val="9"/>
            <rFont val="Tahoma"/>
            <charset val="134"/>
          </rPr>
          <t>Administrator:</t>
        </r>
        <r>
          <rPr>
            <sz val="9"/>
            <rFont val="Tahoma"/>
            <charset val="134"/>
          </rPr>
          <t xml:space="preserve">
</t>
        </r>
        <r>
          <rPr>
            <sz val="9"/>
            <rFont val="宋体"/>
            <charset val="134"/>
          </rPr>
          <t>所填内容应与土地证记录相符</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H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25.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请按照工程项目整理填列本表，不应按照财务入账时间顺序填列。</t>
        </r>
      </text>
    </comment>
  </commentList>
</comments>
</file>

<file path=xl/comments26.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填列转入固定资产实物名称及规格型号，如</t>
        </r>
        <r>
          <rPr>
            <sz val="9"/>
            <rFont val="Tahoma"/>
            <charset val="134"/>
          </rPr>
          <t>“</t>
        </r>
        <r>
          <rPr>
            <sz val="9"/>
            <rFont val="宋体"/>
            <charset val="134"/>
          </rPr>
          <t>报废油罐汽车</t>
        </r>
        <r>
          <rPr>
            <sz val="9"/>
            <rFont val="Tahoma"/>
            <charset val="134"/>
          </rPr>
          <t>HQG5</t>
        </r>
        <r>
          <rPr>
            <sz val="9"/>
            <rFont val="宋体"/>
            <charset val="134"/>
          </rPr>
          <t>吨</t>
        </r>
        <r>
          <rPr>
            <sz val="9"/>
            <rFont val="Tahoma"/>
            <charset val="134"/>
          </rPr>
          <t>1</t>
        </r>
        <r>
          <rPr>
            <sz val="9"/>
            <rFont val="宋体"/>
            <charset val="134"/>
          </rPr>
          <t>辆</t>
        </r>
        <r>
          <rPr>
            <sz val="9"/>
            <rFont val="Tahoma"/>
            <charset val="134"/>
          </rPr>
          <t>”</t>
        </r>
        <r>
          <rPr>
            <sz val="9"/>
            <rFont val="宋体"/>
            <charset val="134"/>
          </rPr>
          <t>、</t>
        </r>
        <r>
          <rPr>
            <sz val="9"/>
            <rFont val="Tahoma"/>
            <charset val="134"/>
          </rPr>
          <t>“</t>
        </r>
        <r>
          <rPr>
            <sz val="9"/>
            <rFont val="宋体"/>
            <charset val="134"/>
          </rPr>
          <t>出售</t>
        </r>
        <r>
          <rPr>
            <sz val="9"/>
            <rFont val="Tahoma"/>
            <charset val="134"/>
          </rPr>
          <t>CA6140.2M</t>
        </r>
        <r>
          <rPr>
            <sz val="9"/>
            <rFont val="宋体"/>
            <charset val="134"/>
          </rPr>
          <t>普通车床</t>
        </r>
        <r>
          <rPr>
            <sz val="9"/>
            <rFont val="Tahoma"/>
            <charset val="134"/>
          </rPr>
          <t>1</t>
        </r>
        <r>
          <rPr>
            <sz val="9"/>
            <rFont val="宋体"/>
            <charset val="134"/>
          </rPr>
          <t>台</t>
        </r>
        <r>
          <rPr>
            <sz val="9"/>
            <rFont val="Tahoma"/>
            <charset val="134"/>
          </rPr>
          <t>”</t>
        </r>
        <r>
          <rPr>
            <sz val="9"/>
            <rFont val="宋体"/>
            <charset val="134"/>
          </rPr>
          <t>等</t>
        </r>
      </text>
    </comment>
    <comment ref="C6" authorId="0">
      <text>
        <r>
          <rPr>
            <b/>
            <sz val="9"/>
            <rFont val="Tahoma"/>
            <charset val="134"/>
          </rPr>
          <t>Administrator:</t>
        </r>
        <r>
          <rPr>
            <sz val="9"/>
            <rFont val="Tahoma"/>
            <charset val="134"/>
          </rPr>
          <t xml:space="preserve">
</t>
        </r>
        <r>
          <rPr>
            <sz val="9"/>
            <rFont val="宋体"/>
            <charset val="134"/>
          </rPr>
          <t>发生日期为转入时间</t>
        </r>
      </text>
    </comment>
    <comment ref="H6" authorId="0">
      <text>
        <r>
          <rPr>
            <b/>
            <sz val="9"/>
            <rFont val="Tahoma"/>
            <charset val="134"/>
          </rPr>
          <t>Administrator:</t>
        </r>
        <r>
          <rPr>
            <sz val="9"/>
            <rFont val="Tahoma"/>
            <charset val="134"/>
          </rPr>
          <t xml:space="preserve">
</t>
        </r>
        <r>
          <rPr>
            <sz val="9"/>
            <rFont val="宋体"/>
            <charset val="134"/>
          </rPr>
          <t>简要注明基准日资产清理状况（如</t>
        </r>
        <r>
          <rPr>
            <sz val="9"/>
            <rFont val="Tahoma"/>
            <charset val="134"/>
          </rPr>
          <t>“</t>
        </r>
        <r>
          <rPr>
            <sz val="9"/>
            <rFont val="宋体"/>
            <charset val="134"/>
          </rPr>
          <t>已清理完毕</t>
        </r>
        <r>
          <rPr>
            <sz val="9"/>
            <rFont val="Tahoma"/>
            <charset val="134"/>
          </rPr>
          <t>”</t>
        </r>
        <r>
          <rPr>
            <sz val="9"/>
            <rFont val="宋体"/>
            <charset val="134"/>
          </rPr>
          <t>、</t>
        </r>
        <r>
          <rPr>
            <sz val="9"/>
            <rFont val="Tahoma"/>
            <charset val="134"/>
          </rPr>
          <t>“</t>
        </r>
        <r>
          <rPr>
            <sz val="9"/>
            <rFont val="宋体"/>
            <charset val="134"/>
          </rPr>
          <t>清理净损失</t>
        </r>
        <r>
          <rPr>
            <sz val="9"/>
            <rFont val="Tahoma"/>
            <charset val="134"/>
          </rPr>
          <t>”</t>
        </r>
        <r>
          <rPr>
            <sz val="9"/>
            <rFont val="宋体"/>
            <charset val="134"/>
          </rPr>
          <t>、</t>
        </r>
        <r>
          <rPr>
            <sz val="9"/>
            <rFont val="Tahoma"/>
            <charset val="134"/>
          </rPr>
          <t>“</t>
        </r>
        <r>
          <rPr>
            <sz val="9"/>
            <rFont val="宋体"/>
            <charset val="134"/>
          </rPr>
          <t>清理收入</t>
        </r>
        <r>
          <rPr>
            <sz val="9"/>
            <rFont val="Tahoma"/>
            <charset val="134"/>
          </rPr>
          <t>”</t>
        </r>
        <r>
          <rPr>
            <sz val="9"/>
            <rFont val="宋体"/>
            <charset val="134"/>
          </rPr>
          <t>等</t>
        </r>
      </text>
    </comment>
  </commentList>
</comments>
</file>

<file path=xl/comments27.xml><?xml version="1.0" encoding="utf-8"?>
<comments xmlns="http://schemas.openxmlformats.org/spreadsheetml/2006/main">
  <authors>
    <author>Administrator</author>
  </authors>
  <commentList>
    <comment ref="M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非正常资产，如“停用、不需用、待报废、淘汰、盘亏”等</t>
        </r>
        <r>
          <rPr>
            <sz val="9"/>
            <rFont val="Tahoma"/>
            <charset val="134"/>
          </rPr>
          <t>(3)</t>
        </r>
        <r>
          <rPr>
            <sz val="9"/>
            <rFont val="宋体"/>
            <charset val="134"/>
          </rPr>
          <t>仪器仪表、电梯、锅炉、压力容器等规定由有关部门定期鉴定的设备应注明“达标”或“未达标”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8.xml><?xml version="1.0" encoding="utf-8"?>
<comments xmlns="http://schemas.openxmlformats.org/spreadsheetml/2006/main">
  <authors>
    <author>Administrator</author>
  </authors>
  <commentList>
    <comment ref="G6" authorId="0">
      <text>
        <r>
          <rPr>
            <b/>
            <sz val="9"/>
            <rFont val="Tahoma"/>
            <charset val="134"/>
          </rPr>
          <t>Administrator:</t>
        </r>
        <r>
          <rPr>
            <sz val="9"/>
            <rFont val="Tahoma"/>
            <charset val="134"/>
          </rPr>
          <t xml:space="preserve">
</t>
        </r>
        <r>
          <rPr>
            <sz val="9"/>
            <rFont val="宋体"/>
            <charset val="134"/>
          </rPr>
          <t>购入、自行建造</t>
        </r>
      </text>
    </comment>
    <comment ref="N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9.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土地使用权证书的编号</t>
        </r>
      </text>
    </comment>
    <comment ref="D6" authorId="0">
      <text>
        <r>
          <rPr>
            <b/>
            <sz val="9"/>
            <rFont val="Tahoma"/>
            <charset val="134"/>
          </rPr>
          <t>Administrator:</t>
        </r>
        <r>
          <rPr>
            <sz val="9"/>
            <rFont val="Tahoma"/>
            <charset val="134"/>
          </rPr>
          <t xml:space="preserve">
</t>
        </r>
        <r>
          <rPr>
            <sz val="9"/>
            <rFont val="宋体"/>
            <charset val="134"/>
          </rPr>
          <t>所填内容应与土地证记录相符</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H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30.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许可证书的编号</t>
        </r>
      </text>
    </comment>
    <comment ref="E6" authorId="0">
      <text>
        <r>
          <rPr>
            <b/>
            <sz val="9"/>
            <rFont val="Tahoma"/>
            <charset val="134"/>
          </rPr>
          <t>Administrator:</t>
        </r>
        <r>
          <rPr>
            <sz val="9"/>
            <rFont val="Tahoma"/>
            <charset val="134"/>
          </rPr>
          <t xml:space="preserve">
</t>
        </r>
        <r>
          <rPr>
            <sz val="9"/>
            <rFont val="宋体"/>
            <charset val="134"/>
          </rPr>
          <t>所填内容应与许可证记录相符</t>
        </r>
      </text>
    </comment>
    <comment ref="F6" authorId="0">
      <text>
        <r>
          <rPr>
            <b/>
            <sz val="9"/>
            <rFont val="Tahoma"/>
            <charset val="134"/>
          </rPr>
          <t>Administrator:</t>
        </r>
        <r>
          <rPr>
            <sz val="9"/>
            <rFont val="Tahoma"/>
            <charset val="134"/>
          </rPr>
          <t xml:space="preserve">
</t>
        </r>
        <r>
          <rPr>
            <sz val="9"/>
            <rFont val="宋体"/>
            <charset val="134"/>
          </rPr>
          <t>所填内容应与许可证记录相符</t>
        </r>
      </text>
    </comment>
  </commentList>
</comments>
</file>

<file path=xl/comments3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专利权</t>
        </r>
        <r>
          <rPr>
            <sz val="9"/>
            <rFont val="Tahoma"/>
            <charset val="134"/>
          </rPr>
          <t>”</t>
        </r>
        <r>
          <rPr>
            <sz val="9"/>
            <rFont val="宋体"/>
            <charset val="134"/>
          </rPr>
          <t>、</t>
        </r>
        <r>
          <rPr>
            <sz val="9"/>
            <rFont val="Tahoma"/>
            <charset val="134"/>
          </rPr>
          <t>“××</t>
        </r>
        <r>
          <rPr>
            <sz val="9"/>
            <rFont val="宋体"/>
            <charset val="134"/>
          </rPr>
          <t>软件</t>
        </r>
        <r>
          <rPr>
            <sz val="9"/>
            <rFont val="Tahoma"/>
            <charset val="134"/>
          </rPr>
          <t>”</t>
        </r>
        <r>
          <rPr>
            <sz val="9"/>
            <rFont val="宋体"/>
            <charset val="134"/>
          </rPr>
          <t>等，企业实际拥有但基准日未入账的不应填入本表</t>
        </r>
      </text>
    </comment>
  </commentList>
</comments>
</file>

<file path=xl/comments3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填全称</t>
        </r>
      </text>
    </comment>
    <comment ref="C6" authorId="0">
      <text>
        <r>
          <rPr>
            <b/>
            <sz val="9"/>
            <rFont val="Tahoma"/>
            <charset val="134"/>
          </rPr>
          <t>Administrator:</t>
        </r>
        <r>
          <rPr>
            <sz val="9"/>
            <rFont val="Tahoma"/>
            <charset val="134"/>
          </rPr>
          <t xml:space="preserve">
</t>
        </r>
        <r>
          <rPr>
            <sz val="9"/>
            <rFont val="宋体"/>
            <charset val="134"/>
          </rPr>
          <t>指借款合同规定的借款启始日，填列到日</t>
        </r>
      </text>
    </comment>
    <comment ref="D6" authorId="0">
      <text>
        <r>
          <rPr>
            <b/>
            <sz val="9"/>
            <rFont val="Tahoma"/>
            <charset val="134"/>
          </rPr>
          <t>Administrator:</t>
        </r>
        <r>
          <rPr>
            <sz val="9"/>
            <rFont val="Tahoma"/>
            <charset val="134"/>
          </rPr>
          <t xml:space="preserve">
</t>
        </r>
        <r>
          <rPr>
            <sz val="9"/>
            <rFont val="宋体"/>
            <charset val="134"/>
          </rPr>
          <t>与借款合同规定到期日应一致</t>
        </r>
      </text>
    </comment>
    <comment ref="E6" authorId="0">
      <text>
        <r>
          <rPr>
            <b/>
            <sz val="9"/>
            <rFont val="Tahoma"/>
            <charset val="134"/>
          </rPr>
          <t>Administrator:</t>
        </r>
        <r>
          <rPr>
            <sz val="9"/>
            <rFont val="Tahoma"/>
            <charset val="134"/>
          </rPr>
          <t xml:space="preserve">
</t>
        </r>
        <r>
          <rPr>
            <sz val="9"/>
            <rFont val="宋体"/>
            <charset val="134"/>
          </rPr>
          <t>与借款合同规定利率应一致</t>
        </r>
      </text>
    </comment>
    <comment ref="I6" authorId="0">
      <text>
        <r>
          <rPr>
            <b/>
            <sz val="9"/>
            <rFont val="Tahoma"/>
            <charset val="134"/>
          </rPr>
          <t>Administrator:</t>
        </r>
        <r>
          <rPr>
            <sz val="9"/>
            <rFont val="Tahoma"/>
            <charset val="134"/>
          </rPr>
          <t xml:space="preserve">
</t>
        </r>
        <r>
          <rPr>
            <sz val="9"/>
            <rFont val="宋体"/>
            <charset val="134"/>
          </rPr>
          <t>利息计提到哪一天</t>
        </r>
      </text>
    </comment>
    <comment ref="J6" authorId="0">
      <text>
        <r>
          <rPr>
            <b/>
            <sz val="9"/>
            <rFont val="Tahoma"/>
            <charset val="134"/>
          </rPr>
          <t>Administrator:</t>
        </r>
        <r>
          <rPr>
            <sz val="9"/>
            <rFont val="Tahoma"/>
            <charset val="134"/>
          </rPr>
          <t xml:space="preserve">
</t>
        </r>
        <r>
          <rPr>
            <sz val="9"/>
            <rFont val="宋体"/>
            <charset val="134"/>
          </rPr>
          <t>利息支付到哪一天</t>
        </r>
      </text>
    </comment>
    <comment ref="O6" authorId="0">
      <text>
        <r>
          <rPr>
            <b/>
            <sz val="9"/>
            <rFont val="Tahoma"/>
            <charset val="134"/>
          </rPr>
          <t>Administrator:</t>
        </r>
        <r>
          <rPr>
            <sz val="9"/>
            <rFont val="Tahoma"/>
            <charset val="134"/>
          </rPr>
          <t xml:space="preserve">
</t>
        </r>
        <r>
          <rPr>
            <sz val="9"/>
            <rFont val="宋体"/>
            <charset val="134"/>
          </rPr>
          <t>标明（或附专项说明）借款的用途、担保条件（信用担保、资产抵押或质押等）、借款利息计提及支付情况（请准确说明利息计提、支付到哪一天）。</t>
        </r>
      </text>
    </comment>
  </commentList>
</comments>
</file>

<file path=xl/comments3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H6" authorId="0">
      <text>
        <r>
          <rPr>
            <b/>
            <sz val="9"/>
            <rFont val="Tahoma"/>
            <charset val="134"/>
          </rPr>
          <t>Administrator:</t>
        </r>
        <r>
          <rPr>
            <sz val="9"/>
            <rFont val="Tahoma"/>
            <charset val="134"/>
          </rPr>
          <t xml:space="preserve">
1</t>
        </r>
        <r>
          <rPr>
            <sz val="9"/>
            <rFont val="宋体"/>
            <charset val="134"/>
          </rPr>
          <t>）债权单位为关联方、总公司内部或本公司内部单位的，应在备注栏注明</t>
        </r>
        <r>
          <rPr>
            <sz val="9"/>
            <rFont val="Tahoma"/>
            <charset val="134"/>
          </rPr>
          <t>“</t>
        </r>
        <r>
          <rPr>
            <sz val="9"/>
            <rFont val="宋体"/>
            <charset val="134"/>
          </rPr>
          <t>关联方</t>
        </r>
        <r>
          <rPr>
            <sz val="9"/>
            <rFont val="Tahoma"/>
            <charset val="134"/>
          </rPr>
          <t>”</t>
        </r>
        <r>
          <rPr>
            <sz val="9"/>
            <rFont val="宋体"/>
            <charset val="134"/>
          </rPr>
          <t>、</t>
        </r>
        <r>
          <rPr>
            <sz val="9"/>
            <rFont val="Tahoma"/>
            <charset val="134"/>
          </rPr>
          <t>“</t>
        </r>
        <r>
          <rPr>
            <sz val="9"/>
            <rFont val="宋体"/>
            <charset val="134"/>
          </rPr>
          <t>总公司内部</t>
        </r>
        <r>
          <rPr>
            <sz val="9"/>
            <rFont val="Tahoma"/>
            <charset val="134"/>
          </rPr>
          <t>”“</t>
        </r>
        <r>
          <rPr>
            <sz val="9"/>
            <rFont val="宋体"/>
            <charset val="134"/>
          </rPr>
          <t>内部单位</t>
        </r>
        <r>
          <rPr>
            <sz val="9"/>
            <rFont val="Tahoma"/>
            <charset val="134"/>
          </rPr>
          <t>”</t>
        </r>
        <r>
          <rPr>
            <sz val="9"/>
            <rFont val="宋体"/>
            <charset val="134"/>
          </rPr>
          <t>；</t>
        </r>
        <r>
          <rPr>
            <sz val="9"/>
            <rFont val="Tahoma"/>
            <charset val="134"/>
          </rPr>
          <t>2</t>
        </r>
        <r>
          <rPr>
            <sz val="9"/>
            <rFont val="宋体"/>
            <charset val="134"/>
          </rPr>
          <t>）</t>
        </r>
        <r>
          <rPr>
            <sz val="9"/>
            <rFont val="Tahoma"/>
            <charset val="134"/>
          </rPr>
          <t xml:space="preserve"> </t>
        </r>
        <r>
          <rPr>
            <sz val="9"/>
            <rFont val="宋体"/>
            <charset val="134"/>
          </rPr>
          <t>涉诉款项应在备注中标明；</t>
        </r>
        <r>
          <rPr>
            <sz val="9"/>
            <rFont val="Tahoma"/>
            <charset val="134"/>
          </rPr>
          <t>3</t>
        </r>
        <r>
          <rPr>
            <sz val="9"/>
            <rFont val="宋体"/>
            <charset val="134"/>
          </rPr>
          <t>）评估基准日后已付款的项目，应注明日期。如</t>
        </r>
        <r>
          <rPr>
            <sz val="9"/>
            <rFont val="Tahoma"/>
            <charset val="134"/>
          </rPr>
          <t>“2002</t>
        </r>
        <r>
          <rPr>
            <sz val="9"/>
            <rFont val="宋体"/>
            <charset val="134"/>
          </rPr>
          <t>年</t>
        </r>
        <r>
          <rPr>
            <sz val="9"/>
            <rFont val="Tahoma"/>
            <charset val="134"/>
          </rPr>
          <t>7</t>
        </r>
        <r>
          <rPr>
            <sz val="9"/>
            <rFont val="宋体"/>
            <charset val="134"/>
          </rPr>
          <t>月</t>
        </r>
        <r>
          <rPr>
            <sz val="9"/>
            <rFont val="Tahoma"/>
            <charset val="134"/>
          </rPr>
          <t>4</t>
        </r>
        <r>
          <rPr>
            <sz val="9"/>
            <rFont val="宋体"/>
            <charset val="134"/>
          </rPr>
          <t>日付款</t>
        </r>
        <r>
          <rPr>
            <sz val="9"/>
            <rFont val="Tahoma"/>
            <charset val="134"/>
          </rPr>
          <t>”</t>
        </r>
        <r>
          <rPr>
            <sz val="9"/>
            <rFont val="宋体"/>
            <charset val="134"/>
          </rPr>
          <t>；</t>
        </r>
        <r>
          <rPr>
            <sz val="9"/>
            <rFont val="Tahoma"/>
            <charset val="134"/>
          </rPr>
          <t>4</t>
        </r>
        <r>
          <rPr>
            <sz val="9"/>
            <rFont val="宋体"/>
            <charset val="134"/>
          </rPr>
          <t>）其他填表单位认为应说明的事项</t>
        </r>
      </text>
    </comment>
  </commentList>
</comments>
</file>

<file path=xl/comments34.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List>
</comments>
</file>

<file path=xl/comments35.xml><?xml version="1.0" encoding="utf-8"?>
<comments xmlns="http://schemas.openxmlformats.org/spreadsheetml/2006/main">
  <authors>
    <author>Administrator</author>
    <author>chenjie</author>
    <author>A satisfied Microsoft Office User</author>
  </authors>
  <commentLis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1">
      <text>
        <r>
          <rPr>
            <b/>
            <sz val="9"/>
            <rFont val="宋体"/>
            <charset val="134"/>
          </rPr>
          <t>chenjie:</t>
        </r>
        <r>
          <rPr>
            <sz val="9"/>
            <rFont val="宋体"/>
            <charset val="134"/>
          </rPr>
          <t xml:space="preserve">
如：“购油款”等</t>
        </r>
      </text>
    </comment>
    <comment ref="G6" authorId="2">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36.xml><?xml version="1.0" encoding="utf-8"?>
<comments xmlns="http://schemas.openxmlformats.org/spreadsheetml/2006/main">
  <authors>
    <author>Administrator</author>
    <author>chenjie</author>
    <author>A satisfied Microsoft Office User</author>
  </authors>
  <commentLis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1">
      <text>
        <r>
          <rPr>
            <b/>
            <sz val="9"/>
            <rFont val="宋体"/>
            <charset val="134"/>
          </rPr>
          <t>chenjie:</t>
        </r>
        <r>
          <rPr>
            <sz val="9"/>
            <rFont val="宋体"/>
            <charset val="134"/>
          </rPr>
          <t xml:space="preserve">
如：“购油款”等</t>
        </r>
      </text>
    </comment>
    <comment ref="G6" authorId="2">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37.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填写所计提的应付工资的具体组成内容，如</t>
        </r>
        <r>
          <rPr>
            <sz val="9"/>
            <rFont val="Tahoma"/>
            <charset val="134"/>
          </rPr>
          <t>“</t>
        </r>
        <r>
          <rPr>
            <sz val="9"/>
            <rFont val="宋体"/>
            <charset val="134"/>
          </rPr>
          <t>工资、住房补贴</t>
        </r>
        <r>
          <rPr>
            <sz val="9"/>
            <rFont val="Tahoma"/>
            <charset val="134"/>
          </rPr>
          <t>”</t>
        </r>
        <r>
          <rPr>
            <sz val="9"/>
            <rFont val="宋体"/>
            <charset val="134"/>
          </rPr>
          <t>等，根据填表单位财务部门的计提应付工资的方式和内容填写</t>
        </r>
      </text>
    </comment>
    <comment ref="C6" authorId="0">
      <text>
        <r>
          <rPr>
            <b/>
            <sz val="9"/>
            <rFont val="Tahoma"/>
            <charset val="134"/>
          </rPr>
          <t>Administrator:</t>
        </r>
        <r>
          <rPr>
            <sz val="9"/>
            <rFont val="Tahoma"/>
            <charset val="134"/>
          </rPr>
          <t xml:space="preserve">
</t>
        </r>
        <r>
          <rPr>
            <sz val="9"/>
            <rFont val="宋体"/>
            <charset val="134"/>
          </rPr>
          <t>填写贷方最后一笔发生额的日期</t>
        </r>
      </text>
    </comment>
    <comment ref="F6" authorId="0">
      <text>
        <r>
          <rPr>
            <b/>
            <sz val="9"/>
            <rFont val="宋体"/>
            <charset val="134"/>
          </rPr>
          <t>秦信评估公司</t>
        </r>
        <r>
          <rPr>
            <b/>
            <sz val="9"/>
            <rFont val="Tahoma"/>
            <charset val="134"/>
          </rPr>
          <t>:</t>
        </r>
        <r>
          <rPr>
            <sz val="9"/>
            <rFont val="Tahoma"/>
            <charset val="134"/>
          </rPr>
          <t xml:space="preserve">
</t>
        </r>
        <r>
          <rPr>
            <sz val="9"/>
            <rFont val="宋体"/>
            <charset val="134"/>
          </rPr>
          <t>备注中应注明计提依据（如：工效挂钩批准额度</t>
        </r>
        <r>
          <rPr>
            <sz val="9"/>
            <rFont val="Tahoma"/>
            <charset val="134"/>
          </rPr>
          <t>×××</t>
        </r>
        <r>
          <rPr>
            <sz val="9"/>
            <rFont val="宋体"/>
            <charset val="134"/>
          </rPr>
          <t>万元／年）及基准日应付工资帐面余额的滚存期间。</t>
        </r>
      </text>
    </comment>
  </commentList>
</comments>
</file>

<file path=xl/comments38.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填表单位的专管税务机关，应填写全称</t>
        </r>
      </text>
    </comment>
    <comment ref="C6" authorId="0">
      <text>
        <r>
          <rPr>
            <b/>
            <sz val="9"/>
            <rFont val="Tahoma"/>
            <charset val="134"/>
          </rPr>
          <t>Administrator:</t>
        </r>
        <r>
          <rPr>
            <sz val="9"/>
            <rFont val="Tahoma"/>
            <charset val="134"/>
          </rPr>
          <t xml:space="preserve">
</t>
        </r>
        <r>
          <rPr>
            <sz val="9"/>
            <rFont val="宋体"/>
            <charset val="134"/>
          </rPr>
          <t>填写贷方最后一笔发生额的日期</t>
        </r>
      </text>
    </comment>
    <comment ref="D6" authorId="0">
      <text>
        <r>
          <rPr>
            <b/>
            <sz val="9"/>
            <rFont val="Tahoma"/>
            <charset val="134"/>
          </rPr>
          <t>Administrator:</t>
        </r>
        <r>
          <rPr>
            <sz val="9"/>
            <rFont val="Tahoma"/>
            <charset val="134"/>
          </rPr>
          <t xml:space="preserve">
</t>
        </r>
        <r>
          <rPr>
            <sz val="9"/>
            <rFont val="宋体"/>
            <charset val="134"/>
          </rPr>
          <t>指增值税、消费税、城建税、教育费附加等</t>
        </r>
      </text>
    </comment>
  </commentList>
</comments>
</file>

<file path=xl/comments39.xml><?xml version="1.0" encoding="utf-8"?>
<comments xmlns="http://schemas.openxmlformats.org/spreadsheetml/2006/main">
  <authors>
    <author>Administrator</author>
  </authors>
  <commentList>
    <comment ref="G6" authorId="0">
      <text>
        <r>
          <rPr>
            <b/>
            <sz val="9"/>
            <rFont val="Tahoma"/>
            <charset val="134"/>
          </rPr>
          <t>Administrator:</t>
        </r>
        <r>
          <rPr>
            <sz val="9"/>
            <rFont val="Tahoma"/>
            <charset val="134"/>
          </rPr>
          <t xml:space="preserve">
</t>
        </r>
        <r>
          <rPr>
            <sz val="9"/>
            <rFont val="宋体"/>
            <charset val="134"/>
          </rPr>
          <t>对于长期未付的利润（股利），请在备注栏标明原因</t>
        </r>
      </text>
    </comment>
  </commentList>
</comments>
</file>

<file path=xl/comments40.xml><?xml version="1.0" encoding="utf-8"?>
<comments xmlns="http://schemas.openxmlformats.org/spreadsheetml/2006/main">
  <authors>
    <author>Administrator</author>
    <author>A satisfied Microsoft Office User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往来款、职工教育经费、工会经费</t>
        </r>
        <r>
          <rPr>
            <sz val="9"/>
            <rFont val="Tahoma"/>
            <charset val="134"/>
          </rPr>
          <t>”</t>
        </r>
        <r>
          <rPr>
            <sz val="9"/>
            <rFont val="宋体"/>
            <charset val="134"/>
          </rPr>
          <t>等</t>
        </r>
      </text>
    </comment>
    <comment ref="G6" authorId="1">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1.xml><?xml version="1.0" encoding="utf-8"?>
<comments xmlns="http://schemas.openxmlformats.org/spreadsheetml/2006/main">
  <authors>
    <author>chenjie</author>
  </authors>
  <commentList>
    <comment ref="B6" authorId="0">
      <text>
        <r>
          <rPr>
            <sz val="9"/>
            <rFont val="宋体"/>
            <charset val="134"/>
          </rPr>
          <t>参见长期借款表</t>
        </r>
      </text>
    </comment>
  </commentList>
</comments>
</file>

<file path=xl/comments4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填全称</t>
        </r>
      </text>
    </comment>
    <comment ref="C6" authorId="0">
      <text>
        <r>
          <rPr>
            <b/>
            <sz val="9"/>
            <rFont val="Tahoma"/>
            <charset val="134"/>
          </rPr>
          <t>Administrator:</t>
        </r>
        <r>
          <rPr>
            <sz val="9"/>
            <rFont val="Tahoma"/>
            <charset val="134"/>
          </rPr>
          <t xml:space="preserve">
</t>
        </r>
        <r>
          <rPr>
            <sz val="9"/>
            <rFont val="宋体"/>
            <charset val="134"/>
          </rPr>
          <t>指借款合同规定的借款启始日，填列到日</t>
        </r>
      </text>
    </comment>
    <comment ref="D6" authorId="0">
      <text>
        <r>
          <rPr>
            <b/>
            <sz val="9"/>
            <rFont val="Tahoma"/>
            <charset val="134"/>
          </rPr>
          <t>Administrator:</t>
        </r>
        <r>
          <rPr>
            <sz val="9"/>
            <rFont val="Tahoma"/>
            <charset val="134"/>
          </rPr>
          <t xml:space="preserve">
</t>
        </r>
        <r>
          <rPr>
            <sz val="9"/>
            <rFont val="宋体"/>
            <charset val="134"/>
          </rPr>
          <t>与借款合同规定到期日应一致</t>
        </r>
      </text>
    </comment>
    <comment ref="E6" authorId="0">
      <text>
        <r>
          <rPr>
            <b/>
            <sz val="9"/>
            <rFont val="Tahoma"/>
            <charset val="134"/>
          </rPr>
          <t>Administrator:</t>
        </r>
        <r>
          <rPr>
            <sz val="9"/>
            <rFont val="Tahoma"/>
            <charset val="134"/>
          </rPr>
          <t xml:space="preserve">
</t>
        </r>
        <r>
          <rPr>
            <sz val="9"/>
            <rFont val="宋体"/>
            <charset val="134"/>
          </rPr>
          <t>与借款合同规定利率应一致</t>
        </r>
      </text>
    </comment>
  </commentList>
</comments>
</file>

<file path=xl/comments4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填列债权单位全称</t>
        </r>
      </text>
    </comment>
    <comment ref="C6" authorId="0">
      <text>
        <r>
          <rPr>
            <b/>
            <sz val="9"/>
            <rFont val="Tahoma"/>
            <charset val="134"/>
          </rPr>
          <t>Administrator:</t>
        </r>
        <r>
          <rPr>
            <sz val="9"/>
            <rFont val="Tahoma"/>
            <charset val="134"/>
          </rPr>
          <t xml:space="preserve">
</t>
        </r>
        <r>
          <rPr>
            <sz val="9"/>
            <rFont val="宋体"/>
            <charset val="134"/>
          </rPr>
          <t>按合同协议确定的开始计算应付款的日期，填列到日。</t>
        </r>
      </text>
    </comment>
    <comment ref="D6" authorId="0">
      <text>
        <r>
          <rPr>
            <b/>
            <sz val="9"/>
            <rFont val="Tahoma"/>
            <charset val="134"/>
          </rPr>
          <t>Administrator:</t>
        </r>
        <r>
          <rPr>
            <sz val="9"/>
            <rFont val="Tahoma"/>
            <charset val="134"/>
          </rPr>
          <t xml:space="preserve">
</t>
        </r>
        <r>
          <rPr>
            <sz val="9"/>
            <rFont val="宋体"/>
            <charset val="134"/>
          </rPr>
          <t>指应付款内容，如</t>
        </r>
        <r>
          <rPr>
            <sz val="9"/>
            <rFont val="Tahoma"/>
            <charset val="134"/>
          </rPr>
          <t>“</t>
        </r>
        <r>
          <rPr>
            <sz val="9"/>
            <rFont val="宋体"/>
            <charset val="134"/>
          </rPr>
          <t>引进</t>
        </r>
        <r>
          <rPr>
            <sz val="9"/>
            <rFont val="Tahoma"/>
            <charset val="134"/>
          </rPr>
          <t>××</t>
        </r>
        <r>
          <rPr>
            <sz val="9"/>
            <rFont val="宋体"/>
            <charset val="134"/>
          </rPr>
          <t>设备款或融资租赁</t>
        </r>
        <r>
          <rPr>
            <sz val="9"/>
            <rFont val="Tahoma"/>
            <charset val="134"/>
          </rPr>
          <t>××</t>
        </r>
        <r>
          <rPr>
            <sz val="9"/>
            <rFont val="宋体"/>
            <charset val="134"/>
          </rPr>
          <t>设备款</t>
        </r>
        <r>
          <rPr>
            <sz val="9"/>
            <rFont val="Tahoma"/>
            <charset val="134"/>
          </rPr>
          <t>”</t>
        </r>
        <r>
          <rPr>
            <sz val="9"/>
            <rFont val="宋体"/>
            <charset val="134"/>
          </rPr>
          <t>等；</t>
        </r>
      </text>
    </comment>
    <comment ref="I6" authorId="0">
      <text>
        <r>
          <rPr>
            <b/>
            <sz val="9"/>
            <rFont val="Tahoma"/>
            <charset val="134"/>
          </rPr>
          <t>Administrator:</t>
        </r>
        <r>
          <rPr>
            <sz val="9"/>
            <rFont val="Tahoma"/>
            <charset val="134"/>
          </rPr>
          <t xml:space="preserve">
</t>
        </r>
        <r>
          <rPr>
            <sz val="9"/>
            <rFont val="宋体"/>
            <charset val="134"/>
          </rPr>
          <t>请注明帐面初始额的构成。</t>
        </r>
      </text>
    </comment>
  </commentList>
</comments>
</file>

<file path=xl/sharedStrings.xml><?xml version="1.0" encoding="utf-8"?>
<sst xmlns="http://schemas.openxmlformats.org/spreadsheetml/2006/main" count="986">
  <si>
    <t>资产评估申报表索引目录</t>
  </si>
  <si>
    <t>评估申报表封面</t>
  </si>
  <si>
    <t>评估申报表说明（填表前请先阅读）</t>
  </si>
  <si>
    <t>基本情况表</t>
  </si>
  <si>
    <t>企业原始报表</t>
  </si>
  <si>
    <t>审计后资产负债表</t>
  </si>
  <si>
    <t>汇总表</t>
  </si>
  <si>
    <t>分类汇总表</t>
  </si>
  <si>
    <t>资产类科目</t>
  </si>
  <si>
    <t>负债类科目</t>
  </si>
  <si>
    <t>流动资产</t>
  </si>
  <si>
    <t>货币资金</t>
  </si>
  <si>
    <t>现金</t>
  </si>
  <si>
    <t>流动负债</t>
  </si>
  <si>
    <t>短期借款</t>
  </si>
  <si>
    <t>银行存款</t>
  </si>
  <si>
    <t>交易性金融负债</t>
  </si>
  <si>
    <t>其他货币资金</t>
  </si>
  <si>
    <t>应付票据</t>
  </si>
  <si>
    <t>交易性金融资产</t>
  </si>
  <si>
    <t>股票投资</t>
  </si>
  <si>
    <t>应付账款</t>
  </si>
  <si>
    <t>债券投资</t>
  </si>
  <si>
    <t>预收款项</t>
  </si>
  <si>
    <t>基金投资</t>
  </si>
  <si>
    <t>应付职工薪酬</t>
  </si>
  <si>
    <t>应收票据</t>
  </si>
  <si>
    <t>应交税费</t>
  </si>
  <si>
    <t>应收账款</t>
  </si>
  <si>
    <t>应付利息</t>
  </si>
  <si>
    <t>预付账款</t>
  </si>
  <si>
    <t>应付股利（应付利润）</t>
  </si>
  <si>
    <t>应收利息</t>
  </si>
  <si>
    <t>其他应付款</t>
  </si>
  <si>
    <t>应收股利</t>
  </si>
  <si>
    <t>一年内到期的非流动负债</t>
  </si>
  <si>
    <t>其他应收款</t>
  </si>
  <si>
    <t>其他流动负债</t>
  </si>
  <si>
    <t>存货</t>
  </si>
  <si>
    <t>原材料</t>
  </si>
  <si>
    <t>材料采购（在途物资）</t>
  </si>
  <si>
    <t>在库低值易耗品</t>
  </si>
  <si>
    <t>非流动负债</t>
  </si>
  <si>
    <t>长期借款</t>
  </si>
  <si>
    <t>包装物</t>
  </si>
  <si>
    <t>应付债券</t>
  </si>
  <si>
    <t>委托加工物资</t>
  </si>
  <si>
    <t>长期应付款</t>
  </si>
  <si>
    <t>产成品(库存商品)</t>
  </si>
  <si>
    <t>专项应付款</t>
  </si>
  <si>
    <t>开发产品</t>
  </si>
  <si>
    <t>预计负债</t>
  </si>
  <si>
    <t>出租开发产品</t>
  </si>
  <si>
    <t>递延所得税负债</t>
  </si>
  <si>
    <t>在产品</t>
  </si>
  <si>
    <t>其他非流动负债</t>
  </si>
  <si>
    <t>开发成本</t>
  </si>
  <si>
    <t>发出商品</t>
  </si>
  <si>
    <t>在用低值易耗品</t>
  </si>
  <si>
    <t>委托代销商品</t>
  </si>
  <si>
    <t>受托代销商品</t>
  </si>
  <si>
    <t>未结算工程</t>
  </si>
  <si>
    <t>周转材料</t>
  </si>
  <si>
    <t>一年到期非流动资产</t>
  </si>
  <si>
    <t>其他流动资产</t>
  </si>
  <si>
    <t>非流动资产</t>
  </si>
  <si>
    <t>可供出售金融资产</t>
  </si>
  <si>
    <t>其他投资</t>
  </si>
  <si>
    <t>持有至到期投资</t>
  </si>
  <si>
    <t>长期应收款</t>
  </si>
  <si>
    <t>长期股权投资</t>
  </si>
  <si>
    <t>投资性房地产</t>
  </si>
  <si>
    <t>固定资产</t>
  </si>
  <si>
    <t>房屋建筑物</t>
  </si>
  <si>
    <t>构筑物及其他辅助设施</t>
  </si>
  <si>
    <t>管道及沟槽</t>
  </si>
  <si>
    <t>机器设备</t>
  </si>
  <si>
    <t>车辆</t>
  </si>
  <si>
    <t>电子设备</t>
  </si>
  <si>
    <t>土地</t>
  </si>
  <si>
    <t>在建工程</t>
  </si>
  <si>
    <t>在建工程-土建工程</t>
  </si>
  <si>
    <t>在建工程-设备安装工程</t>
  </si>
  <si>
    <t>工程物资</t>
  </si>
  <si>
    <t>固定资产清理</t>
  </si>
  <si>
    <t>生产性生物资产</t>
  </si>
  <si>
    <t>油气资产</t>
  </si>
  <si>
    <t>无形资产</t>
  </si>
  <si>
    <t>土地使用权</t>
  </si>
  <si>
    <t>矿业权</t>
  </si>
  <si>
    <t>其他无形资产</t>
  </si>
  <si>
    <t>开发支出</t>
  </si>
  <si>
    <t>商誉</t>
  </si>
  <si>
    <t>长期待摊费用</t>
  </si>
  <si>
    <t>递延所得税资产</t>
  </si>
  <si>
    <t>其他非流动资产</t>
  </si>
  <si>
    <t>其他长期资产</t>
  </si>
  <si>
    <t>临时设施</t>
  </si>
  <si>
    <t>特准储备物资</t>
  </si>
  <si>
    <t>可供出售金融资产—股票投资</t>
  </si>
  <si>
    <r>
      <rPr>
        <sz val="10"/>
        <rFont val="宋体"/>
        <charset val="134"/>
      </rPr>
      <t>应收工程款</t>
    </r>
    <r>
      <rPr>
        <sz val="10"/>
        <rFont val="Times New Roman"/>
        <charset val="134"/>
      </rPr>
      <t>-</t>
    </r>
    <r>
      <rPr>
        <sz val="10"/>
        <rFont val="宋体"/>
        <charset val="134"/>
      </rPr>
      <t>工程款</t>
    </r>
  </si>
  <si>
    <r>
      <rPr>
        <sz val="10"/>
        <rFont val="宋体"/>
        <charset val="134"/>
      </rPr>
      <t>预付工程款</t>
    </r>
  </si>
  <si>
    <r>
      <rPr>
        <sz val="10"/>
        <rFont val="宋体"/>
        <charset val="134"/>
      </rPr>
      <t>应收债券利息</t>
    </r>
  </si>
  <si>
    <t>残次</t>
  </si>
  <si>
    <t>指国家股</t>
  </si>
  <si>
    <r>
      <rPr>
        <sz val="10"/>
        <rFont val="宋体"/>
        <charset val="134"/>
      </rPr>
      <t>应收工程款</t>
    </r>
    <r>
      <rPr>
        <sz val="10"/>
        <rFont val="Times New Roman"/>
        <charset val="134"/>
      </rPr>
      <t>-</t>
    </r>
    <r>
      <rPr>
        <sz val="10"/>
        <rFont val="宋体"/>
        <charset val="134"/>
      </rPr>
      <t>质量保证金</t>
    </r>
  </si>
  <si>
    <r>
      <rPr>
        <sz val="10"/>
        <rFont val="宋体"/>
        <charset val="134"/>
      </rPr>
      <t>预付购货款</t>
    </r>
  </si>
  <si>
    <r>
      <rPr>
        <sz val="10"/>
        <rFont val="宋体"/>
        <charset val="134"/>
      </rPr>
      <t>委托贷款利息</t>
    </r>
  </si>
  <si>
    <t>变质</t>
  </si>
  <si>
    <t>法人股</t>
  </si>
  <si>
    <r>
      <rPr>
        <sz val="10"/>
        <rFont val="宋体"/>
        <charset val="134"/>
      </rPr>
      <t>应收销货款</t>
    </r>
  </si>
  <si>
    <r>
      <rPr>
        <sz val="10"/>
        <rFont val="宋体"/>
        <charset val="134"/>
      </rPr>
      <t>预付劳务款</t>
    </r>
  </si>
  <si>
    <r>
      <rPr>
        <sz val="10"/>
        <rFont val="宋体"/>
        <charset val="134"/>
      </rPr>
      <t>银行定期存款利息</t>
    </r>
  </si>
  <si>
    <t>毁损</t>
  </si>
  <si>
    <t>流通股</t>
  </si>
  <si>
    <r>
      <rPr>
        <sz val="10"/>
        <rFont val="宋体"/>
        <charset val="134"/>
      </rPr>
      <t>应收劳务款</t>
    </r>
  </si>
  <si>
    <r>
      <rPr>
        <sz val="10"/>
        <rFont val="宋体"/>
        <charset val="134"/>
      </rPr>
      <t>预付临时设施款</t>
    </r>
  </si>
  <si>
    <t>滞销</t>
  </si>
  <si>
    <r>
      <rPr>
        <sz val="10"/>
        <rFont val="宋体"/>
        <charset val="134"/>
      </rPr>
      <t>应收备料款</t>
    </r>
  </si>
  <si>
    <t>其他内容直接输入</t>
  </si>
  <si>
    <t>积压1年以内</t>
  </si>
  <si>
    <t>积压1-2年</t>
  </si>
  <si>
    <t>积压2-3年</t>
  </si>
  <si>
    <t>积压3年以上</t>
  </si>
  <si>
    <t>其他情形用文字表述</t>
  </si>
  <si>
    <t>评估申报表填表说明</t>
  </si>
  <si>
    <t>返回索引页</t>
  </si>
  <si>
    <r>
      <rPr>
        <b/>
        <sz val="12"/>
        <rFont val="Times New Roman"/>
        <charset val="134"/>
      </rPr>
      <t>1</t>
    </r>
    <r>
      <rPr>
        <b/>
        <sz val="12"/>
        <rFont val="宋体"/>
        <charset val="134"/>
      </rPr>
      <t>、</t>
    </r>
  </si>
  <si>
    <t>本工作簿用于资产评估委托方或资产占有方对评估基准日下的委估资产及负债的账面价值的申报；</t>
  </si>
  <si>
    <t>请贵单位填表人员按要求对申报明细表中“审计前账面价值”一栏(含本栏)左方所有空白栏应完全填列，表中不得缺项或空白；</t>
  </si>
  <si>
    <t>（此外，应收账款、其他应收款还需要填写账龄分析内容）；</t>
  </si>
  <si>
    <r>
      <rPr>
        <b/>
        <sz val="12"/>
        <rFont val="Times New Roman"/>
        <charset val="134"/>
      </rPr>
      <t>2</t>
    </r>
    <r>
      <rPr>
        <b/>
        <sz val="12"/>
        <rFont val="宋体"/>
        <charset val="134"/>
      </rPr>
      <t>、</t>
    </r>
  </si>
  <si>
    <t>此表各科目明细的合计数，应与本次资产评估范围内的资产评估基准日的资产负债表的数据相符；</t>
  </si>
  <si>
    <r>
      <rPr>
        <b/>
        <sz val="12"/>
        <rFont val="Times New Roman"/>
        <charset val="134"/>
      </rPr>
      <t>3、</t>
    </r>
  </si>
  <si>
    <t>本套明细表公式均由计算机自动生成，请不要擅自更改公式，对填报过程中出现的问题应及时与评估人员进行沟通，待统一协商后解决；</t>
  </si>
  <si>
    <r>
      <rPr>
        <b/>
        <sz val="12"/>
        <rFont val="Times New Roman"/>
        <charset val="134"/>
      </rPr>
      <t>4</t>
    </r>
    <r>
      <rPr>
        <b/>
        <sz val="12"/>
        <rFont val="宋体"/>
        <charset val="134"/>
      </rPr>
      <t>、</t>
    </r>
  </si>
  <si>
    <t>每类资产仅用1个sheet表格。如果表格现有行数不够，即资产明细项目多于标准表格的行数时，可在电子表中间直接插入行；</t>
  </si>
  <si>
    <t>注意：不要在第一行和合计行插入行！</t>
  </si>
  <si>
    <t xml:space="preserve">     不适用的工作表可以隐藏，但不可删除！</t>
  </si>
  <si>
    <t xml:space="preserve">     工作表标签不能更改！</t>
  </si>
  <si>
    <r>
      <rPr>
        <b/>
        <sz val="12"/>
        <rFont val="Times New Roman"/>
        <charset val="134"/>
      </rPr>
      <t>5</t>
    </r>
    <r>
      <rPr>
        <b/>
        <sz val="12"/>
        <rFont val="宋体"/>
        <charset val="134"/>
      </rPr>
      <t>、</t>
    </r>
  </si>
  <si>
    <t>如有债权、债务性资产的未达、坏账及实物性资产的毁损、报废等的项目应在其备注中说明；</t>
  </si>
  <si>
    <r>
      <rPr>
        <b/>
        <sz val="12"/>
        <rFont val="Times New Roman"/>
        <charset val="134"/>
      </rPr>
      <t>6</t>
    </r>
    <r>
      <rPr>
        <b/>
        <sz val="12"/>
        <rFont val="宋体"/>
        <charset val="134"/>
      </rPr>
      <t>、</t>
    </r>
  </si>
  <si>
    <t>除特殊要求外（利率精确到四位小数；数量、笔数等精确到个位即可），评估明细表中全部数值需要精确到小数点后两位;</t>
  </si>
  <si>
    <r>
      <rPr>
        <b/>
        <sz val="12"/>
        <rFont val="Times New Roman"/>
        <charset val="134"/>
      </rPr>
      <t>7、</t>
    </r>
  </si>
  <si>
    <t>所有的资产评估明细表，合计栏内为该科目的本外币合计金额，以“人民币元”为单位；</t>
  </si>
  <si>
    <r>
      <rPr>
        <b/>
        <sz val="12"/>
        <rFont val="Times New Roman"/>
        <charset val="134"/>
      </rPr>
      <t>8、</t>
    </r>
  </si>
  <si>
    <r>
      <rPr>
        <sz val="12"/>
        <rFont val="仿宋_GB2312"/>
        <charset val="134"/>
      </rPr>
      <t>明细表中如有日期档，除各明细表中有具体要求外，其格式应为</t>
    </r>
    <r>
      <rPr>
        <sz val="12"/>
        <rFont val="Times New Roman"/>
        <charset val="134"/>
      </rPr>
      <t>“XXXX-XX”</t>
    </r>
    <r>
      <rPr>
        <sz val="12"/>
        <rFont val="仿宋_GB2312"/>
        <charset val="134"/>
      </rPr>
      <t>；</t>
    </r>
  </si>
  <si>
    <r>
      <rPr>
        <sz val="12"/>
        <rFont val="Times New Roman"/>
        <charset val="134"/>
      </rPr>
      <t xml:space="preserve">    </t>
    </r>
    <r>
      <rPr>
        <sz val="12"/>
        <rFont val="仿宋_GB2312"/>
        <charset val="134"/>
      </rPr>
      <t>例：</t>
    </r>
    <r>
      <rPr>
        <sz val="12"/>
        <rFont val="Times New Roman"/>
        <charset val="134"/>
      </rPr>
      <t>“20</t>
    </r>
    <r>
      <rPr>
        <sz val="12"/>
        <rFont val="Times New Roman"/>
        <charset val="134"/>
      </rPr>
      <t>12</t>
    </r>
    <r>
      <rPr>
        <sz val="12"/>
        <rFont val="仿宋_GB2312"/>
        <charset val="134"/>
      </rPr>
      <t>年</t>
    </r>
    <r>
      <rPr>
        <sz val="12"/>
        <rFont val="Times New Roman"/>
        <charset val="134"/>
      </rPr>
      <t>1</t>
    </r>
    <r>
      <rPr>
        <sz val="12"/>
        <rFont val="仿宋_GB2312"/>
        <charset val="134"/>
      </rPr>
      <t>月</t>
    </r>
    <r>
      <rPr>
        <sz val="12"/>
        <rFont val="Times New Roman"/>
        <charset val="134"/>
      </rPr>
      <t>1</t>
    </r>
    <r>
      <rPr>
        <sz val="12"/>
        <rFont val="仿宋_GB2312"/>
        <charset val="134"/>
      </rPr>
      <t>日</t>
    </r>
    <r>
      <rPr>
        <sz val="12"/>
        <rFont val="Times New Roman"/>
        <charset val="134"/>
      </rPr>
      <t>”</t>
    </r>
    <r>
      <rPr>
        <sz val="12"/>
        <rFont val="仿宋_GB2312"/>
        <charset val="134"/>
      </rPr>
      <t>应填为</t>
    </r>
    <r>
      <rPr>
        <sz val="12"/>
        <rFont val="Times New Roman"/>
        <charset val="134"/>
      </rPr>
      <t>“20</t>
    </r>
    <r>
      <rPr>
        <sz val="12"/>
        <rFont val="Times New Roman"/>
        <charset val="134"/>
      </rPr>
      <t>12</t>
    </r>
    <r>
      <rPr>
        <sz val="12"/>
        <rFont val="Times New Roman"/>
        <charset val="134"/>
      </rPr>
      <t>-0</t>
    </r>
    <r>
      <rPr>
        <sz val="12"/>
        <rFont val="Times New Roman"/>
        <charset val="134"/>
      </rPr>
      <t>1</t>
    </r>
    <r>
      <rPr>
        <sz val="12"/>
        <rFont val="Times New Roman"/>
        <charset val="134"/>
      </rPr>
      <t>”</t>
    </r>
  </si>
  <si>
    <r>
      <rPr>
        <sz val="12"/>
        <rFont val="仿宋_GB2312"/>
        <charset val="134"/>
      </rPr>
      <t>如无法确定具体月份，请将月份填为</t>
    </r>
    <r>
      <rPr>
        <sz val="12"/>
        <rFont val="Times New Roman"/>
        <charset val="134"/>
      </rPr>
      <t>01</t>
    </r>
    <r>
      <rPr>
        <sz val="12"/>
        <rFont val="仿宋_GB2312"/>
        <charset val="134"/>
      </rPr>
      <t>月；</t>
    </r>
  </si>
  <si>
    <r>
      <rPr>
        <sz val="12"/>
        <rFont val="Times New Roman"/>
        <charset val="134"/>
      </rPr>
      <t xml:space="preserve">    </t>
    </r>
    <r>
      <rPr>
        <sz val="12"/>
        <rFont val="仿宋_GB2312"/>
        <charset val="134"/>
      </rPr>
      <t>例：</t>
    </r>
    <r>
      <rPr>
        <sz val="12"/>
        <rFont val="Times New Roman"/>
        <charset val="134"/>
      </rPr>
      <t>“20</t>
    </r>
    <r>
      <rPr>
        <sz val="12"/>
        <rFont val="Times New Roman"/>
        <charset val="134"/>
      </rPr>
      <t>12</t>
    </r>
    <r>
      <rPr>
        <sz val="12"/>
        <rFont val="仿宋_GB2312"/>
        <charset val="134"/>
      </rPr>
      <t>年</t>
    </r>
    <r>
      <rPr>
        <sz val="12"/>
        <rFont val="Times New Roman"/>
        <charset val="134"/>
      </rPr>
      <t>”</t>
    </r>
    <r>
      <rPr>
        <sz val="12"/>
        <rFont val="仿宋_GB2312"/>
        <charset val="134"/>
      </rPr>
      <t>应填为</t>
    </r>
    <r>
      <rPr>
        <sz val="12"/>
        <rFont val="Times New Roman"/>
        <charset val="134"/>
      </rPr>
      <t>“20</t>
    </r>
    <r>
      <rPr>
        <sz val="12"/>
        <rFont val="Times New Roman"/>
        <charset val="134"/>
      </rPr>
      <t>12</t>
    </r>
    <r>
      <rPr>
        <sz val="12"/>
        <rFont val="Times New Roman"/>
        <charset val="134"/>
      </rPr>
      <t>-01”</t>
    </r>
  </si>
  <si>
    <t>如为累计发生的业务，请将发生日期填为最后一笔业务的发生日期；</t>
  </si>
  <si>
    <r>
      <rPr>
        <b/>
        <sz val="12"/>
        <rFont val="Times New Roman"/>
        <charset val="134"/>
      </rPr>
      <t>9</t>
    </r>
    <r>
      <rPr>
        <b/>
        <sz val="12"/>
        <rFont val="宋体"/>
        <charset val="134"/>
      </rPr>
      <t>、</t>
    </r>
  </si>
  <si>
    <r>
      <rPr>
        <sz val="12"/>
        <rFont val="仿宋_GB2312"/>
        <charset val="134"/>
      </rPr>
      <t>填表人可通过</t>
    </r>
    <r>
      <rPr>
        <sz val="12"/>
        <rFont val="Times New Roman"/>
        <charset val="134"/>
      </rPr>
      <t>“</t>
    </r>
    <r>
      <rPr>
        <sz val="12"/>
        <rFont val="仿宋_GB2312"/>
        <charset val="134"/>
      </rPr>
      <t>资产评估申报表索引目录</t>
    </r>
    <r>
      <rPr>
        <sz val="12"/>
        <rFont val="Times New Roman"/>
        <charset val="134"/>
      </rPr>
      <t>”</t>
    </r>
    <r>
      <rPr>
        <sz val="12"/>
        <rFont val="仿宋_GB2312"/>
        <charset val="134"/>
      </rPr>
      <t>来选择要查看或修改的科目</t>
    </r>
    <r>
      <rPr>
        <sz val="12"/>
        <rFont val="Times New Roman"/>
        <charset val="134"/>
      </rPr>
      <t>,</t>
    </r>
    <r>
      <rPr>
        <sz val="12"/>
        <rFont val="仿宋_GB2312"/>
        <charset val="134"/>
      </rPr>
      <t>通过</t>
    </r>
    <r>
      <rPr>
        <sz val="12"/>
        <rFont val="Times New Roman"/>
        <charset val="134"/>
      </rPr>
      <t>“</t>
    </r>
    <r>
      <rPr>
        <sz val="12"/>
        <rFont val="仿宋_GB2312"/>
        <charset val="134"/>
      </rPr>
      <t>返回索引页</t>
    </r>
    <r>
      <rPr>
        <sz val="12"/>
        <rFont val="Times New Roman"/>
        <charset val="134"/>
      </rPr>
      <t>”</t>
    </r>
    <r>
      <rPr>
        <sz val="12"/>
        <rFont val="仿宋_GB2312"/>
        <charset val="134"/>
      </rPr>
      <t>按纽可返回</t>
    </r>
    <r>
      <rPr>
        <sz val="12"/>
        <rFont val="Times New Roman"/>
        <charset val="134"/>
      </rPr>
      <t>“</t>
    </r>
    <r>
      <rPr>
        <sz val="12"/>
        <rFont val="仿宋_GB2312"/>
        <charset val="134"/>
      </rPr>
      <t>选择目录</t>
    </r>
    <r>
      <rPr>
        <sz val="12"/>
        <rFont val="Times New Roman"/>
        <charset val="134"/>
      </rPr>
      <t>”</t>
    </r>
  </si>
  <si>
    <r>
      <rPr>
        <b/>
        <sz val="12"/>
        <rFont val="Times New Roman"/>
        <charset val="134"/>
      </rPr>
      <t>10</t>
    </r>
    <r>
      <rPr>
        <b/>
        <sz val="12"/>
        <rFont val="宋体"/>
        <charset val="134"/>
      </rPr>
      <t>、</t>
    </r>
  </si>
  <si>
    <r>
      <rPr>
        <sz val="12"/>
        <rFont val="仿宋_GB2312"/>
        <charset val="134"/>
      </rPr>
      <t>填表人可通过点击各汇总表中的</t>
    </r>
    <r>
      <rPr>
        <sz val="12"/>
        <rFont val="Times New Roman"/>
        <charset val="134"/>
      </rPr>
      <t>“</t>
    </r>
    <r>
      <rPr>
        <sz val="12"/>
        <rFont val="仿宋_GB2312"/>
        <charset val="134"/>
      </rPr>
      <t>科目名称</t>
    </r>
    <r>
      <rPr>
        <sz val="12"/>
        <rFont val="Times New Roman"/>
        <charset val="134"/>
      </rPr>
      <t>”</t>
    </r>
    <r>
      <rPr>
        <sz val="12"/>
        <rFont val="仿宋_GB2312"/>
        <charset val="134"/>
      </rPr>
      <t>进入各明细表，再通过点击各工作表左上角的</t>
    </r>
    <r>
      <rPr>
        <sz val="12"/>
        <rFont val="Times New Roman"/>
        <charset val="134"/>
      </rPr>
      <t>“</t>
    </r>
    <r>
      <rPr>
        <sz val="12"/>
        <rFont val="仿宋_GB2312"/>
        <charset val="134"/>
      </rPr>
      <t>返回</t>
    </r>
    <r>
      <rPr>
        <sz val="12"/>
        <rFont val="Times New Roman"/>
        <charset val="134"/>
      </rPr>
      <t>”</t>
    </r>
    <r>
      <rPr>
        <sz val="12"/>
        <rFont val="仿宋_GB2312"/>
        <charset val="134"/>
      </rPr>
      <t>来返回上一级汇总表。</t>
    </r>
  </si>
  <si>
    <t>注：</t>
  </si>
  <si>
    <t>除以上要求企业填写的或按具体情况评估人员另作要求填写的栏目或项外，企业不应对此套表的其它部分作任何修改变动，谢谢合作！</t>
  </si>
  <si>
    <t>资产负债表（企业原始报表）</t>
  </si>
  <si>
    <t>金额单位：人民币元</t>
  </si>
  <si>
    <t>资产</t>
  </si>
  <si>
    <t>序号</t>
  </si>
  <si>
    <t>期初数</t>
  </si>
  <si>
    <t>期末数</t>
  </si>
  <si>
    <t>备注</t>
  </si>
  <si>
    <t>负债及所有者权益</t>
  </si>
  <si>
    <t>流动资产：</t>
  </si>
  <si>
    <t>流动负债：</t>
  </si>
  <si>
    <t>预付款项</t>
  </si>
  <si>
    <t>应付股利</t>
  </si>
  <si>
    <t>一年内到期的非流动资产</t>
  </si>
  <si>
    <t>流动资产合计</t>
  </si>
  <si>
    <t>非流动资产：</t>
  </si>
  <si>
    <t>流动负债合计</t>
  </si>
  <si>
    <t>非流动负债：</t>
  </si>
  <si>
    <t>非流动负债合计</t>
  </si>
  <si>
    <t>负债合计</t>
  </si>
  <si>
    <t>所有者权益：</t>
  </si>
  <si>
    <t>实收资本</t>
  </si>
  <si>
    <t>资本公积</t>
  </si>
  <si>
    <t>减：库存股</t>
  </si>
  <si>
    <t>盈余公积</t>
  </si>
  <si>
    <t>未分配利润</t>
  </si>
  <si>
    <t>所有者权益合计</t>
  </si>
  <si>
    <t>非流动资产合计</t>
  </si>
  <si>
    <t>资产总计</t>
  </si>
  <si>
    <t>负债及所有者权益合计</t>
  </si>
  <si>
    <t>与总资产相差</t>
  </si>
  <si>
    <r>
      <rPr>
        <sz val="9"/>
        <rFont val="宋体"/>
        <charset val="134"/>
      </rPr>
      <t>填表人：</t>
    </r>
    <r>
      <rPr>
        <sz val="9"/>
        <rFont val="Arial Narrow"/>
        <charset val="134"/>
      </rPr>
      <t xml:space="preserve"> </t>
    </r>
  </si>
  <si>
    <t>财务主管：</t>
  </si>
  <si>
    <t>负责人：</t>
  </si>
  <si>
    <t>资产负债表（审计后）</t>
  </si>
  <si>
    <r>
      <rPr>
        <sz val="20"/>
        <rFont val="隶书"/>
        <charset val="134"/>
      </rPr>
      <t>资  产  评  估  结  果  汇  总  表</t>
    </r>
  </si>
  <si>
    <r>
      <rPr>
        <sz val="20"/>
        <rFont val="隶书"/>
        <charset val="134"/>
      </rPr>
      <t>资  产  评  估  申  报  汇  总  表</t>
    </r>
  </si>
  <si>
    <t>金额单位：人民币万元</t>
  </si>
  <si>
    <t>项            目</t>
  </si>
  <si>
    <t>账面价值</t>
  </si>
  <si>
    <t>评估价值</t>
  </si>
  <si>
    <t>增减值</t>
  </si>
  <si>
    <t>增值率％</t>
  </si>
  <si>
    <t>A</t>
  </si>
  <si>
    <t>B</t>
  </si>
  <si>
    <t>C=B-A</t>
  </si>
  <si>
    <t>D=C/A×100%</t>
  </si>
  <si>
    <t>其中：可供出售金融资产</t>
  </si>
  <si>
    <t xml:space="preserve">      持有至到期投资</t>
  </si>
  <si>
    <t xml:space="preserve">      长期应收款</t>
  </si>
  <si>
    <t xml:space="preserve">      长期股权投资</t>
  </si>
  <si>
    <t xml:space="preserve">      投资性房地产</t>
  </si>
  <si>
    <t xml:space="preserve">      固定资产</t>
  </si>
  <si>
    <t xml:space="preserve">      在建工程</t>
  </si>
  <si>
    <t xml:space="preserve">      工程物资</t>
  </si>
  <si>
    <t xml:space="preserve">      固定资产清理</t>
  </si>
  <si>
    <t xml:space="preserve">      生产性生物资产</t>
  </si>
  <si>
    <t xml:space="preserve">      油气资产</t>
  </si>
  <si>
    <t xml:space="preserve">      无形资产</t>
  </si>
  <si>
    <t xml:space="preserve">      开发支出</t>
  </si>
  <si>
    <t xml:space="preserve">      商誉</t>
  </si>
  <si>
    <t xml:space="preserve">      长期待摊费用</t>
  </si>
  <si>
    <t xml:space="preserve">      递延所得税资产</t>
  </si>
  <si>
    <t xml:space="preserve">      其他非流动资产</t>
  </si>
  <si>
    <t>负债总计</t>
  </si>
  <si>
    <t>净资产（所有者权益）</t>
  </si>
  <si>
    <t>评估机构：陕西秦信资产评估有限公司</t>
  </si>
  <si>
    <t>返回资产汇总表</t>
  </si>
  <si>
    <r>
      <rPr>
        <sz val="20"/>
        <rFont val="隶书"/>
        <charset val="134"/>
      </rPr>
      <t>资产评估结果分类汇总表</t>
    </r>
  </si>
  <si>
    <r>
      <rPr>
        <sz val="20"/>
        <rFont val="隶书"/>
        <charset val="134"/>
      </rPr>
      <t>资产评估申报分类汇总表</t>
    </r>
  </si>
  <si>
    <t>科目名称</t>
  </si>
  <si>
    <r>
      <rPr>
        <b/>
        <sz val="9"/>
        <rFont val="楷体_GB2312"/>
        <charset val="134"/>
      </rPr>
      <t>增值率</t>
    </r>
    <r>
      <rPr>
        <b/>
        <sz val="9"/>
        <rFont val="Arial Narrow"/>
        <charset val="134"/>
      </rPr>
      <t>%</t>
    </r>
  </si>
  <si>
    <t>一、流动资产合计</t>
  </si>
  <si>
    <r>
      <rPr>
        <sz val="9"/>
        <color indexed="8"/>
        <rFont val="楷体_GB2312"/>
        <charset val="134"/>
      </rPr>
      <t>其他流动资产</t>
    </r>
  </si>
  <si>
    <t>二、非流动资产合计</t>
  </si>
  <si>
    <t xml:space="preserve">  固定资产原价</t>
  </si>
  <si>
    <t xml:space="preserve">      其中：设备类</t>
  </si>
  <si>
    <t xml:space="preserve">            建筑物类</t>
  </si>
  <si>
    <t xml:space="preserve">            土    地</t>
  </si>
  <si>
    <t xml:space="preserve">  固定资产净值</t>
  </si>
  <si>
    <t xml:space="preserve">  减：固定资产减值准备</t>
  </si>
  <si>
    <t>三、资产总计</t>
  </si>
  <si>
    <t>四、流动负债合计</t>
  </si>
  <si>
    <r>
      <rPr>
        <sz val="9"/>
        <color indexed="8"/>
        <rFont val="楷体_GB2312"/>
        <charset val="134"/>
      </rPr>
      <t>其他流动负债</t>
    </r>
  </si>
  <si>
    <t>五、非流动负债合计</t>
  </si>
  <si>
    <t>六、负债总计</t>
  </si>
  <si>
    <t>七、净资产</t>
  </si>
  <si>
    <t>评估机构：陕西秦信资产评估有限责任公司</t>
  </si>
  <si>
    <t>资产评估值的大写显示</t>
  </si>
  <si>
    <t>返回资产分类汇总表</t>
  </si>
  <si>
    <r>
      <rPr>
        <sz val="20"/>
        <rFont val="隶书"/>
        <charset val="134"/>
      </rPr>
      <t>流动资产评估汇总表</t>
    </r>
  </si>
  <si>
    <r>
      <rPr>
        <sz val="20"/>
        <rFont val="隶书"/>
        <charset val="134"/>
      </rPr>
      <t>流动资产评估申报汇总表</t>
    </r>
  </si>
  <si>
    <t>编号</t>
  </si>
  <si>
    <t>增值额</t>
  </si>
  <si>
    <r>
      <rPr>
        <b/>
        <sz val="9"/>
        <color indexed="8"/>
        <rFont val="楷体_GB2312"/>
        <charset val="134"/>
      </rPr>
      <t>增值率</t>
    </r>
    <r>
      <rPr>
        <b/>
        <sz val="9"/>
        <rFont val="楷体_GB2312"/>
        <charset val="134"/>
      </rPr>
      <t>%</t>
    </r>
  </si>
  <si>
    <t>3-1</t>
  </si>
  <si>
    <t>货币资金  （现金</t>
  </si>
  <si>
    <t>其他货币资金）</t>
  </si>
  <si>
    <t>3-2</t>
  </si>
  <si>
    <t>3-3</t>
  </si>
  <si>
    <t>3-4</t>
  </si>
  <si>
    <t>3-5</t>
  </si>
  <si>
    <t>3-6</t>
  </si>
  <si>
    <t>3-7</t>
  </si>
  <si>
    <t>应收股利（应收利润）</t>
  </si>
  <si>
    <t>3-8</t>
  </si>
  <si>
    <t>3-9</t>
  </si>
  <si>
    <t>3-10</t>
  </si>
  <si>
    <t>3-11</t>
  </si>
  <si>
    <t>返回流动资产汇总表</t>
  </si>
  <si>
    <t>货币资金评估汇总表</t>
  </si>
  <si>
    <t>货币资金评估申报汇总表</t>
  </si>
  <si>
    <t>增值率%</t>
  </si>
  <si>
    <t>3-1-1</t>
  </si>
  <si>
    <t>3-1-2</t>
  </si>
  <si>
    <t>3-1-3</t>
  </si>
  <si>
    <t>交易性金融资产合计</t>
  </si>
  <si>
    <t>返回货币汇总表</t>
  </si>
  <si>
    <r>
      <rPr>
        <sz val="20"/>
        <rFont val="隶书"/>
        <charset val="134"/>
      </rPr>
      <t>货币资金—现金评估明细表</t>
    </r>
  </si>
  <si>
    <r>
      <rPr>
        <sz val="20"/>
        <rFont val="隶书"/>
        <charset val="134"/>
      </rPr>
      <t>货币资金—现金清查申报表</t>
    </r>
  </si>
  <si>
    <t>对应核算单位</t>
  </si>
  <si>
    <t>存放部门（单位)</t>
  </si>
  <si>
    <t>币种</t>
  </si>
  <si>
    <t>外币账面金额</t>
  </si>
  <si>
    <t>评估基准日汇率</t>
  </si>
  <si>
    <r>
      <rPr>
        <sz val="9"/>
        <rFont val="宋体"/>
        <charset val="134"/>
      </rPr>
      <t>合</t>
    </r>
    <r>
      <rPr>
        <sz val="9"/>
        <rFont val="Arial Narrow"/>
        <charset val="134"/>
      </rPr>
      <t xml:space="preserve">         </t>
    </r>
    <r>
      <rPr>
        <sz val="9"/>
        <rFont val="宋体"/>
        <charset val="134"/>
      </rPr>
      <t>计</t>
    </r>
  </si>
  <si>
    <r>
      <rPr>
        <sz val="20"/>
        <rFont val="隶书"/>
        <charset val="134"/>
      </rPr>
      <t>货币资金—银行存款评估明细表</t>
    </r>
  </si>
  <si>
    <r>
      <rPr>
        <sz val="20"/>
        <rFont val="隶书"/>
        <charset val="134"/>
      </rPr>
      <t>货币资金—银行存款清查申报表</t>
    </r>
  </si>
  <si>
    <t>开户银行</t>
  </si>
  <si>
    <t>账号</t>
  </si>
  <si>
    <r>
      <rPr>
        <sz val="20"/>
        <rFont val="隶书"/>
        <charset val="134"/>
      </rPr>
      <t>货币资金—其他货币资金评估明细表</t>
    </r>
  </si>
  <si>
    <r>
      <rPr>
        <sz val="20"/>
        <rFont val="隶书"/>
        <charset val="134"/>
      </rPr>
      <t>货币资金—其他货币资金清查申报表</t>
    </r>
  </si>
  <si>
    <t>名称及内容</t>
  </si>
  <si>
    <t>用途</t>
  </si>
  <si>
    <t>交易性金融资产评估汇总表</t>
  </si>
  <si>
    <t>交易性金融资产清查申报汇总表</t>
  </si>
  <si>
    <t>3-2-1</t>
  </si>
  <si>
    <t>交易性金融资产-股票投资</t>
  </si>
  <si>
    <t>3-2-2</t>
  </si>
  <si>
    <t>交易性金融资产-债券投资</t>
  </si>
  <si>
    <t>3-2-3</t>
  </si>
  <si>
    <t>交易性金融资产-基金投资</t>
  </si>
  <si>
    <t>交易性金融资产汇总表</t>
  </si>
  <si>
    <t>交易性金融资产—股票投资评估明细表</t>
  </si>
  <si>
    <t>交易性金融资产—股票投资清查申报表</t>
  </si>
  <si>
    <t>被投资单位名称</t>
  </si>
  <si>
    <t>股票名称</t>
  </si>
  <si>
    <t>投资日期</t>
  </si>
  <si>
    <t>持股数量</t>
  </si>
  <si>
    <t>成  本</t>
  </si>
  <si>
    <t>基准日收盘价/股</t>
  </si>
  <si>
    <r>
      <rPr>
        <sz val="9"/>
        <rFont val="宋体"/>
        <charset val="134"/>
      </rPr>
      <t>合</t>
    </r>
    <r>
      <rPr>
        <sz val="9"/>
        <rFont val="Arial Narrow"/>
        <charset val="134"/>
      </rPr>
      <t xml:space="preserve">          </t>
    </r>
    <r>
      <rPr>
        <sz val="9"/>
        <rFont val="宋体"/>
        <charset val="134"/>
      </rPr>
      <t>计</t>
    </r>
  </si>
  <si>
    <t>交易性金融资产—债券投资评估明细表</t>
  </si>
  <si>
    <t>交易性金融资产—债券投资清查申报表</t>
  </si>
  <si>
    <t>债券名称</t>
  </si>
  <si>
    <t>发行日期</t>
  </si>
  <si>
    <t>票面利率%</t>
  </si>
  <si>
    <t>成本</t>
  </si>
  <si>
    <t>交易性金融资产—基金投资评估明细表</t>
  </si>
  <si>
    <t>交易性金融资产—基金投资清查申报表</t>
  </si>
  <si>
    <t>基金发行单位</t>
  </si>
  <si>
    <t>基金名称</t>
  </si>
  <si>
    <t>基金类型</t>
  </si>
  <si>
    <t>基准日净值/份</t>
  </si>
  <si>
    <r>
      <rPr>
        <sz val="20"/>
        <rFont val="隶书"/>
        <charset val="134"/>
      </rPr>
      <t>应收票据评估明细表</t>
    </r>
  </si>
  <si>
    <r>
      <rPr>
        <sz val="20"/>
        <rFont val="隶书"/>
        <charset val="134"/>
      </rPr>
      <t>应收票据清查申报表</t>
    </r>
  </si>
  <si>
    <t>户名（结算对象)</t>
  </si>
  <si>
    <t>票据类型</t>
  </si>
  <si>
    <t>出票日期</t>
  </si>
  <si>
    <t>到期日期</t>
  </si>
  <si>
    <r>
      <rPr>
        <sz val="10"/>
        <rFont val="宋体"/>
        <charset val="134"/>
      </rPr>
      <t>合</t>
    </r>
    <r>
      <rPr>
        <sz val="10"/>
        <rFont val="Times New Roman"/>
        <charset val="134"/>
      </rPr>
      <t xml:space="preserve">            </t>
    </r>
    <r>
      <rPr>
        <sz val="10"/>
        <rFont val="宋体"/>
        <charset val="134"/>
      </rPr>
      <t>计</t>
    </r>
  </si>
  <si>
    <t>减：应收票据坏账准备</t>
  </si>
  <si>
    <r>
      <rPr>
        <sz val="9"/>
        <rFont val="宋体"/>
        <charset val="134"/>
      </rPr>
      <t>合</t>
    </r>
    <r>
      <rPr>
        <sz val="9"/>
        <rFont val="Arial Narrow"/>
        <charset val="134"/>
      </rPr>
      <t xml:space="preserve">            </t>
    </r>
    <r>
      <rPr>
        <sz val="9"/>
        <rFont val="宋体"/>
        <charset val="134"/>
      </rPr>
      <t>计</t>
    </r>
  </si>
  <si>
    <t>应收账款评估明细表</t>
  </si>
  <si>
    <t>应收账款清查申报表</t>
  </si>
  <si>
    <t>欠款单位名称（结算对象)</t>
  </si>
  <si>
    <t>关联关系类型</t>
  </si>
  <si>
    <t>业务内容</t>
  </si>
  <si>
    <t>发生日期</t>
  </si>
  <si>
    <t>账龄</t>
  </si>
  <si>
    <t>估计不能收回的金額</t>
  </si>
  <si>
    <t>基准日后收回款项</t>
  </si>
  <si>
    <t>累计月</t>
  </si>
  <si>
    <t>收回日期</t>
  </si>
  <si>
    <t>收回金额</t>
  </si>
  <si>
    <t>减：应收账款坏账准备</t>
  </si>
  <si>
    <r>
      <rPr>
        <sz val="9"/>
        <rFont val="宋体"/>
        <charset val="134"/>
      </rPr>
      <t>净</t>
    </r>
    <r>
      <rPr>
        <sz val="9"/>
        <rFont val="Arial Narrow"/>
        <charset val="134"/>
      </rPr>
      <t xml:space="preserve">            </t>
    </r>
    <r>
      <rPr>
        <sz val="9"/>
        <rFont val="宋体"/>
        <charset val="134"/>
      </rPr>
      <t>额</t>
    </r>
  </si>
  <si>
    <r>
      <rPr>
        <sz val="9"/>
        <rFont val="宋体"/>
        <charset val="134"/>
      </rPr>
      <t>注</t>
    </r>
    <r>
      <rPr>
        <sz val="9"/>
        <rFont val="Arial Narrow"/>
        <charset val="134"/>
      </rPr>
      <t>1</t>
    </r>
    <r>
      <rPr>
        <sz val="9"/>
        <rFont val="宋体"/>
        <charset val="134"/>
      </rPr>
      <t>：</t>
    </r>
  </si>
  <si>
    <t>注明账齡在一年以上的账款的可收回性，若有部分可能不能收回，请估计不能收回的金額，以供评估时作參考。</t>
  </si>
  <si>
    <r>
      <rPr>
        <sz val="9"/>
        <rFont val="宋体"/>
        <charset val="134"/>
      </rPr>
      <t>注</t>
    </r>
    <r>
      <rPr>
        <sz val="9"/>
        <rFont val="Arial Narrow"/>
        <charset val="134"/>
      </rPr>
      <t>2</t>
    </r>
    <r>
      <rPr>
        <sz val="9"/>
        <rFont val="宋体"/>
        <charset val="134"/>
      </rPr>
      <t>：</t>
    </r>
    <r>
      <rPr>
        <sz val="9"/>
        <rFont val="Arial Narrow"/>
        <charset val="134"/>
      </rPr>
      <t>“</t>
    </r>
    <r>
      <rPr>
        <sz val="9"/>
        <rFont val="宋体"/>
        <charset val="134"/>
      </rPr>
      <t>备注</t>
    </r>
    <r>
      <rPr>
        <sz val="9"/>
        <rFont val="Arial Narrow"/>
        <charset val="134"/>
      </rPr>
      <t>”</t>
    </r>
    <r>
      <rPr>
        <sz val="9"/>
        <rFont val="宋体"/>
        <charset val="134"/>
      </rPr>
      <t>栏填写方法：</t>
    </r>
  </si>
  <si>
    <r>
      <rPr>
        <sz val="9"/>
        <rFont val="Arial Narrow"/>
        <charset val="134"/>
      </rPr>
      <t>1</t>
    </r>
    <r>
      <rPr>
        <sz val="9"/>
        <rFont val="宋体"/>
        <charset val="134"/>
      </rPr>
      <t>）欠款单位为关联方、总公司内部或本公司内部单位的，应在备注栏注明</t>
    </r>
    <r>
      <rPr>
        <sz val="9"/>
        <rFont val="Arial Narrow"/>
        <charset val="134"/>
      </rPr>
      <t>“</t>
    </r>
    <r>
      <rPr>
        <sz val="9"/>
        <rFont val="宋体"/>
        <charset val="134"/>
      </rPr>
      <t>关联方</t>
    </r>
    <r>
      <rPr>
        <sz val="9"/>
        <rFont val="Arial Narrow"/>
        <charset val="134"/>
      </rPr>
      <t>”</t>
    </r>
    <r>
      <rPr>
        <sz val="9"/>
        <rFont val="宋体"/>
        <charset val="134"/>
      </rPr>
      <t>、</t>
    </r>
    <r>
      <rPr>
        <sz val="9"/>
        <rFont val="Arial Narrow"/>
        <charset val="134"/>
      </rPr>
      <t>“</t>
    </r>
    <r>
      <rPr>
        <sz val="9"/>
        <rFont val="宋体"/>
        <charset val="134"/>
      </rPr>
      <t>总公司内部</t>
    </r>
    <r>
      <rPr>
        <sz val="9"/>
        <rFont val="Arial Narrow"/>
        <charset val="134"/>
      </rPr>
      <t>”</t>
    </r>
    <r>
      <rPr>
        <sz val="9"/>
        <rFont val="宋体"/>
        <charset val="134"/>
      </rPr>
      <t>、</t>
    </r>
    <r>
      <rPr>
        <sz val="9"/>
        <rFont val="Arial Narrow"/>
        <charset val="134"/>
      </rPr>
      <t>“</t>
    </r>
    <r>
      <rPr>
        <sz val="9"/>
        <rFont val="宋体"/>
        <charset val="134"/>
      </rPr>
      <t>内部单位</t>
    </r>
    <r>
      <rPr>
        <sz val="9"/>
        <rFont val="Arial Narrow"/>
        <charset val="134"/>
      </rPr>
      <t>”</t>
    </r>
    <r>
      <rPr>
        <sz val="9"/>
        <rFont val="宋体"/>
        <charset val="134"/>
      </rPr>
      <t>；</t>
    </r>
  </si>
  <si>
    <r>
      <rPr>
        <sz val="9"/>
        <rFont val="Arial Narrow"/>
        <charset val="134"/>
      </rPr>
      <t>2</t>
    </r>
    <r>
      <rPr>
        <sz val="9"/>
        <rFont val="宋体"/>
        <charset val="134"/>
      </rPr>
      <t>）</t>
    </r>
    <r>
      <rPr>
        <sz val="9"/>
        <rFont val="Arial Narrow"/>
        <charset val="134"/>
      </rPr>
      <t xml:space="preserve"> </t>
    </r>
    <r>
      <rPr>
        <sz val="9"/>
        <rFont val="宋体"/>
        <charset val="134"/>
      </rPr>
      <t>涉诉款项应在备注中标明</t>
    </r>
    <r>
      <rPr>
        <sz val="9"/>
        <rFont val="Arial Narrow"/>
        <charset val="134"/>
      </rPr>
      <t>“</t>
    </r>
    <r>
      <rPr>
        <sz val="9"/>
        <rFont val="宋体"/>
        <charset val="134"/>
      </rPr>
      <t>涉诉</t>
    </r>
    <r>
      <rPr>
        <sz val="9"/>
        <rFont val="Arial Narrow"/>
        <charset val="134"/>
      </rPr>
      <t>”</t>
    </r>
    <r>
      <rPr>
        <sz val="9"/>
        <rFont val="宋体"/>
        <charset val="134"/>
      </rPr>
      <t>；</t>
    </r>
  </si>
  <si>
    <r>
      <rPr>
        <sz val="9"/>
        <rFont val="Arial Narrow"/>
        <charset val="134"/>
      </rPr>
      <t>3</t>
    </r>
    <r>
      <rPr>
        <sz val="9"/>
        <rFont val="宋体"/>
        <charset val="134"/>
      </rPr>
      <t>）评估基准日后已部分或全部收回款项的，应注明日期及金额，如</t>
    </r>
    <r>
      <rPr>
        <sz val="9"/>
        <rFont val="Arial Narrow"/>
        <charset val="134"/>
      </rPr>
      <t>“2013</t>
    </r>
    <r>
      <rPr>
        <sz val="9"/>
        <rFont val="宋体"/>
        <charset val="134"/>
      </rPr>
      <t>年</t>
    </r>
    <r>
      <rPr>
        <sz val="9"/>
        <rFont val="Arial Narrow"/>
        <charset val="134"/>
      </rPr>
      <t>1</t>
    </r>
    <r>
      <rPr>
        <sz val="9"/>
        <rFont val="宋体"/>
        <charset val="134"/>
      </rPr>
      <t>月</t>
    </r>
    <r>
      <rPr>
        <sz val="9"/>
        <rFont val="Arial Narrow"/>
        <charset val="134"/>
      </rPr>
      <t>4</t>
    </r>
    <r>
      <rPr>
        <sz val="9"/>
        <rFont val="宋体"/>
        <charset val="134"/>
      </rPr>
      <t>日收回</t>
    </r>
    <r>
      <rPr>
        <sz val="9"/>
        <rFont val="Arial Narrow"/>
        <charset val="134"/>
      </rPr>
      <t>8,000.00</t>
    </r>
    <r>
      <rPr>
        <sz val="9"/>
        <rFont val="宋体"/>
        <charset val="134"/>
      </rPr>
      <t>元</t>
    </r>
    <r>
      <rPr>
        <sz val="9"/>
        <rFont val="Arial Narrow"/>
        <charset val="134"/>
      </rPr>
      <t>”</t>
    </r>
    <r>
      <rPr>
        <sz val="9"/>
        <rFont val="宋体"/>
        <charset val="134"/>
      </rPr>
      <t>；</t>
    </r>
  </si>
  <si>
    <r>
      <rPr>
        <sz val="9"/>
        <rFont val="Arial Narrow"/>
        <charset val="134"/>
      </rPr>
      <t>4</t>
    </r>
    <r>
      <rPr>
        <sz val="9"/>
        <rFont val="宋体"/>
        <charset val="134"/>
      </rPr>
      <t>）填表单位认为其他应说明的事项</t>
    </r>
  </si>
  <si>
    <t>预付账款评估明细表</t>
  </si>
  <si>
    <t>预付账款清查申报表</t>
  </si>
  <si>
    <t>收款单位名称（结算对象)</t>
  </si>
  <si>
    <t>减：预付账款坏账准备</t>
  </si>
  <si>
    <t>应收利息评估明细表</t>
  </si>
  <si>
    <t>应收利息清查申报表</t>
  </si>
  <si>
    <t>利息类型</t>
  </si>
  <si>
    <t>本金</t>
  </si>
  <si>
    <t>利息所属期间</t>
  </si>
  <si>
    <t>利息率%</t>
  </si>
  <si>
    <t>应收股利（应收利润）评估明细表</t>
  </si>
  <si>
    <t>应收股利（应收利润）清查申报表</t>
  </si>
  <si>
    <t>股利（利润）所属期间</t>
  </si>
  <si>
    <t>其他应收款评估明细表</t>
  </si>
  <si>
    <t>其他应收款清查申报表</t>
  </si>
  <si>
    <t>减：其他应收款坏账准备</t>
  </si>
  <si>
    <t>存货评估汇总表</t>
  </si>
  <si>
    <t>存货清查申报汇总表</t>
  </si>
  <si>
    <t>3-9-1</t>
  </si>
  <si>
    <t>3-9-2</t>
  </si>
  <si>
    <t>3-9-3</t>
  </si>
  <si>
    <t>在库低值易耗品（周转材料）</t>
  </si>
  <si>
    <t>3-9-4</t>
  </si>
  <si>
    <t>包装物（库存物资）</t>
  </si>
  <si>
    <t>3-9-5</t>
  </si>
  <si>
    <t>3-9-6</t>
  </si>
  <si>
    <t>产成品（库存商品）</t>
  </si>
  <si>
    <t>3-9-6-1</t>
  </si>
  <si>
    <t>产成品（开发产品）</t>
  </si>
  <si>
    <t>3-9-6-2</t>
  </si>
  <si>
    <t>产成品（出租开发产品）</t>
  </si>
  <si>
    <t>3-9-7</t>
  </si>
  <si>
    <t>在产品（自制半成品）</t>
  </si>
  <si>
    <t>3-9-7-1</t>
  </si>
  <si>
    <t>在产品（开发成本）</t>
  </si>
  <si>
    <t>3-9-8</t>
  </si>
  <si>
    <t>3-9-9</t>
  </si>
  <si>
    <t>3-9-10</t>
  </si>
  <si>
    <t>3-9-11</t>
  </si>
  <si>
    <t>3-9-12</t>
  </si>
  <si>
    <t>3-9-13</t>
  </si>
  <si>
    <t>存货合计</t>
  </si>
  <si>
    <t>减：存货跌价准备</t>
  </si>
  <si>
    <t>存货净额</t>
  </si>
  <si>
    <t>返回存货汇总表</t>
  </si>
  <si>
    <r>
      <rPr>
        <sz val="20"/>
        <rFont val="隶书"/>
        <charset val="134"/>
      </rPr>
      <t>存货—原材料评估明细表</t>
    </r>
  </si>
  <si>
    <r>
      <rPr>
        <sz val="20"/>
        <rFont val="隶书"/>
        <charset val="134"/>
      </rPr>
      <t>存货—原材料清查申报表</t>
    </r>
  </si>
  <si>
    <t>名称</t>
  </si>
  <si>
    <t>规格型号</t>
  </si>
  <si>
    <t>计量单位</t>
  </si>
  <si>
    <t>实际数量</t>
  </si>
  <si>
    <t>退网来源</t>
  </si>
  <si>
    <t>目前存放地点</t>
  </si>
  <si>
    <t>申请报废单位</t>
  </si>
  <si>
    <t>数量</t>
  </si>
  <si>
    <t>单价</t>
  </si>
  <si>
    <t>金额</t>
  </si>
  <si>
    <t>评估单价</t>
  </si>
  <si>
    <r>
      <rPr>
        <sz val="20"/>
        <rFont val="隶书"/>
        <charset val="134"/>
      </rPr>
      <t>存货—材料采购（在途物资）评估明细表</t>
    </r>
  </si>
  <si>
    <r>
      <rPr>
        <sz val="20"/>
        <rFont val="隶书"/>
        <charset val="134"/>
      </rPr>
      <t>存货—材料采购（在途物资）清查申报表</t>
    </r>
  </si>
  <si>
    <t>名称及规格型号</t>
  </si>
  <si>
    <t>存货—在库低值易耗品（周转材料）评估明细表</t>
  </si>
  <si>
    <t>存货—在库低值易耗品（周转材料）清查申报表</t>
  </si>
  <si>
    <r>
      <rPr>
        <sz val="20"/>
        <rFont val="隶书"/>
        <charset val="134"/>
      </rPr>
      <t>存货—包装物（库存物资）评估明细表</t>
    </r>
  </si>
  <si>
    <r>
      <rPr>
        <sz val="20"/>
        <rFont val="隶书"/>
        <charset val="134"/>
      </rPr>
      <t>存货—包装物（库存物资）清查申报表</t>
    </r>
  </si>
  <si>
    <t>存放地点</t>
  </si>
  <si>
    <t>存货—委托加工物资评估明细表</t>
  </si>
  <si>
    <t>存货—委托加工物资清查申报表</t>
  </si>
  <si>
    <t>加工单位名称</t>
  </si>
  <si>
    <r>
      <rPr>
        <sz val="20"/>
        <rFont val="隶书"/>
        <charset val="134"/>
      </rPr>
      <t>存货—产成品（库存商品）评估明细表</t>
    </r>
  </si>
  <si>
    <r>
      <rPr>
        <sz val="20"/>
        <rFont val="隶书"/>
        <charset val="134"/>
      </rPr>
      <t>存货—产成品（库存商品）清查申报表</t>
    </r>
  </si>
  <si>
    <t>存货---产成品（开发产品）评估明细表</t>
  </si>
  <si>
    <t>存货---产成品（开发产品）清查申报表</t>
  </si>
  <si>
    <t>项目名称</t>
  </si>
  <si>
    <t>土地情况</t>
  </si>
  <si>
    <t>座落位置</t>
  </si>
  <si>
    <t>项目总面积(M2)</t>
  </si>
  <si>
    <t>未交房面积(M2)</t>
  </si>
  <si>
    <t>未交房部分预售面积(M2)</t>
  </si>
  <si>
    <t>未交房部分待售面积(M2)</t>
  </si>
  <si>
    <t>待售部分预计出售时间</t>
  </si>
  <si>
    <t>待售部分预计出售均价(元/M2)</t>
  </si>
  <si>
    <t xml:space="preserve"> 账面价值</t>
  </si>
  <si>
    <t>宗地编号</t>
  </si>
  <si>
    <t>宗地名称</t>
  </si>
  <si>
    <t>土地证编号</t>
  </si>
  <si>
    <r>
      <rPr>
        <b/>
        <sz val="9"/>
        <rFont val="楷体_GB2312"/>
        <charset val="134"/>
      </rPr>
      <t>土地面积(M</t>
    </r>
    <r>
      <rPr>
        <b/>
        <vertAlign val="superscript"/>
        <sz val="9"/>
        <rFont val="楷体_GB2312"/>
        <charset val="134"/>
      </rPr>
      <t>2</t>
    </r>
    <r>
      <rPr>
        <b/>
        <sz val="9"/>
        <rFont val="楷体_GB2312"/>
        <charset val="134"/>
      </rPr>
      <t>)</t>
    </r>
  </si>
  <si>
    <t>土地出让金</t>
  </si>
  <si>
    <t>土地拆迁费用</t>
  </si>
  <si>
    <t>红线外基础设施费用</t>
  </si>
  <si>
    <t>土地其他费用</t>
  </si>
  <si>
    <t>前期工程</t>
  </si>
  <si>
    <t>基础设施</t>
  </si>
  <si>
    <t>建安工程</t>
  </si>
  <si>
    <t>配套工程</t>
  </si>
  <si>
    <t>开发间接费用</t>
  </si>
  <si>
    <t>财务费用</t>
  </si>
  <si>
    <t>其他成本</t>
  </si>
  <si>
    <r>
      <rPr>
        <sz val="9"/>
        <rFont val="Arial Narrow"/>
        <charset val="134"/>
      </rPr>
      <t>A</t>
    </r>
    <r>
      <rPr>
        <sz val="9"/>
        <rFont val="宋体"/>
        <charset val="134"/>
      </rPr>
      <t>项目</t>
    </r>
  </si>
  <si>
    <r>
      <rPr>
        <sz val="9"/>
        <rFont val="Arial Narrow"/>
        <charset val="134"/>
      </rPr>
      <t xml:space="preserve">   </t>
    </r>
    <r>
      <rPr>
        <sz val="9"/>
        <rFont val="宋体"/>
        <charset val="134"/>
      </rPr>
      <t>一期</t>
    </r>
  </si>
  <si>
    <r>
      <rPr>
        <sz val="9"/>
        <rFont val="Arial Narrow"/>
        <charset val="134"/>
      </rPr>
      <t xml:space="preserve">     </t>
    </r>
    <r>
      <rPr>
        <sz val="9"/>
        <rFont val="宋体"/>
        <charset val="134"/>
      </rPr>
      <t>住宅</t>
    </r>
  </si>
  <si>
    <r>
      <rPr>
        <sz val="9"/>
        <rFont val="Arial Narrow"/>
        <charset val="134"/>
      </rPr>
      <t xml:space="preserve">     </t>
    </r>
    <r>
      <rPr>
        <sz val="9"/>
        <rFont val="宋体"/>
        <charset val="134"/>
      </rPr>
      <t>商铺</t>
    </r>
  </si>
  <si>
    <r>
      <rPr>
        <sz val="9"/>
        <rFont val="Arial Narrow"/>
        <charset val="134"/>
      </rPr>
      <t xml:space="preserve">     </t>
    </r>
    <r>
      <rPr>
        <sz val="9"/>
        <rFont val="宋体"/>
        <charset val="134"/>
      </rPr>
      <t>办公</t>
    </r>
  </si>
  <si>
    <r>
      <rPr>
        <sz val="9"/>
        <rFont val="Arial Narrow"/>
        <charset val="134"/>
      </rPr>
      <t xml:space="preserve">     </t>
    </r>
    <r>
      <rPr>
        <sz val="9"/>
        <rFont val="宋体"/>
        <charset val="134"/>
      </rPr>
      <t>会所</t>
    </r>
  </si>
  <si>
    <r>
      <rPr>
        <sz val="9"/>
        <rFont val="Arial Narrow"/>
        <charset val="134"/>
      </rPr>
      <t xml:space="preserve">     </t>
    </r>
    <r>
      <rPr>
        <sz val="9"/>
        <rFont val="宋体"/>
        <charset val="134"/>
      </rPr>
      <t>车库</t>
    </r>
  </si>
  <si>
    <r>
      <rPr>
        <sz val="9"/>
        <rFont val="Arial Narrow"/>
        <charset val="134"/>
      </rPr>
      <t xml:space="preserve">     </t>
    </r>
    <r>
      <rPr>
        <sz val="9"/>
        <rFont val="宋体"/>
        <charset val="134"/>
      </rPr>
      <t>自用房</t>
    </r>
  </si>
  <si>
    <r>
      <rPr>
        <sz val="9"/>
        <rFont val="Arial Narrow"/>
        <charset val="134"/>
      </rPr>
      <t xml:space="preserve">   </t>
    </r>
    <r>
      <rPr>
        <sz val="9"/>
        <rFont val="宋体"/>
        <charset val="134"/>
      </rPr>
      <t>二期</t>
    </r>
  </si>
  <si>
    <t>……</t>
  </si>
  <si>
    <r>
      <rPr>
        <sz val="9"/>
        <rFont val="Arial Narrow"/>
        <charset val="134"/>
      </rPr>
      <t>B</t>
    </r>
    <r>
      <rPr>
        <sz val="9"/>
        <rFont val="宋体"/>
        <charset val="134"/>
      </rPr>
      <t>项目</t>
    </r>
  </si>
  <si>
    <t>合计</t>
  </si>
  <si>
    <t>填表简要说明：</t>
  </si>
  <si>
    <r>
      <rPr>
        <sz val="9"/>
        <rFont val="Arial Narrow"/>
        <charset val="134"/>
      </rPr>
      <t>1</t>
    </r>
    <r>
      <rPr>
        <sz val="9"/>
        <rFont val="宋体"/>
        <charset val="134"/>
      </rPr>
      <t>、项目名称：根据表格中分类分别填写；</t>
    </r>
  </si>
  <si>
    <r>
      <rPr>
        <sz val="9"/>
        <rFont val="Arial Narrow"/>
        <charset val="134"/>
      </rPr>
      <t>2</t>
    </r>
    <r>
      <rPr>
        <sz val="9"/>
        <rFont val="宋体"/>
        <charset val="134"/>
      </rPr>
      <t>、土地情况：同土地申报表格的要求；</t>
    </r>
  </si>
  <si>
    <r>
      <rPr>
        <sz val="9"/>
        <rFont val="Arial Narrow"/>
        <charset val="134"/>
      </rPr>
      <t>3</t>
    </r>
    <r>
      <rPr>
        <sz val="9"/>
        <rFont val="宋体"/>
        <charset val="134"/>
      </rPr>
      <t>、座落位置：描写各项目在宗地上的具体位置；</t>
    </r>
  </si>
  <si>
    <r>
      <rPr>
        <sz val="9"/>
        <rFont val="Arial Narrow"/>
        <charset val="134"/>
      </rPr>
      <t>4</t>
    </r>
    <r>
      <rPr>
        <sz val="9"/>
        <rFont val="宋体"/>
        <charset val="134"/>
      </rPr>
      <t>、项目总面积：竣工房屋的总建筑面积；</t>
    </r>
  </si>
  <si>
    <r>
      <rPr>
        <sz val="9"/>
        <rFont val="Arial Narrow"/>
        <charset val="134"/>
      </rPr>
      <t>5</t>
    </r>
    <r>
      <rPr>
        <sz val="9"/>
        <rFont val="宋体"/>
        <charset val="134"/>
      </rPr>
      <t>、未交房面积：各类物业的未交房面积；</t>
    </r>
  </si>
  <si>
    <r>
      <rPr>
        <sz val="9"/>
        <rFont val="Arial Narrow"/>
        <charset val="134"/>
      </rPr>
      <t>6</t>
    </r>
    <r>
      <rPr>
        <sz val="9"/>
        <rFont val="宋体"/>
        <charset val="134"/>
      </rPr>
      <t>、未交房部分的预售面积：已经预售但是未交房部分的面积；</t>
    </r>
  </si>
  <si>
    <r>
      <rPr>
        <sz val="9"/>
        <rFont val="Arial Narrow"/>
        <charset val="134"/>
      </rPr>
      <t>7</t>
    </r>
    <r>
      <rPr>
        <sz val="9"/>
        <rFont val="宋体"/>
        <charset val="134"/>
      </rPr>
      <t>、未交房部分的待售面积：未预售未交房部分的面积；</t>
    </r>
  </si>
  <si>
    <r>
      <rPr>
        <sz val="9"/>
        <rFont val="Arial Narrow"/>
        <charset val="134"/>
      </rPr>
      <t>8</t>
    </r>
    <r>
      <rPr>
        <sz val="9"/>
        <rFont val="宋体"/>
        <charset val="134"/>
      </rPr>
      <t>、待售部分预计出售时间：请填列预期售房时间，若分不同时间，可以预计截至某一时点分别售房的面积，如</t>
    </r>
    <r>
      <rPr>
        <sz val="9"/>
        <rFont val="Arial Narrow"/>
        <charset val="134"/>
      </rPr>
      <t>“2007</t>
    </r>
    <r>
      <rPr>
        <sz val="9"/>
        <rFont val="宋体"/>
        <charset val="134"/>
      </rPr>
      <t>年</t>
    </r>
    <r>
      <rPr>
        <sz val="9"/>
        <rFont val="Arial Narrow"/>
        <charset val="134"/>
      </rPr>
      <t>6</t>
    </r>
    <r>
      <rPr>
        <sz val="9"/>
        <rFont val="宋体"/>
        <charset val="134"/>
      </rPr>
      <t>月底销售</t>
    </r>
    <r>
      <rPr>
        <sz val="9"/>
        <rFont val="Arial Narrow"/>
        <charset val="134"/>
      </rPr>
      <t>10000</t>
    </r>
    <r>
      <rPr>
        <sz val="9"/>
        <rFont val="宋体"/>
        <charset val="134"/>
      </rPr>
      <t>平米，</t>
    </r>
    <r>
      <rPr>
        <sz val="9"/>
        <rFont val="Arial Narrow"/>
        <charset val="134"/>
      </rPr>
      <t>2007</t>
    </r>
    <r>
      <rPr>
        <sz val="9"/>
        <rFont val="宋体"/>
        <charset val="134"/>
      </rPr>
      <t>年</t>
    </r>
    <r>
      <rPr>
        <sz val="9"/>
        <rFont val="Arial Narrow"/>
        <charset val="134"/>
      </rPr>
      <t>10</t>
    </r>
    <r>
      <rPr>
        <sz val="9"/>
        <rFont val="宋体"/>
        <charset val="134"/>
      </rPr>
      <t>月底全部销售</t>
    </r>
    <r>
      <rPr>
        <sz val="9"/>
        <rFont val="Arial Narrow"/>
        <charset val="134"/>
      </rPr>
      <t>”</t>
    </r>
    <r>
      <rPr>
        <sz val="9"/>
        <rFont val="宋体"/>
        <charset val="134"/>
      </rPr>
      <t>；</t>
    </r>
  </si>
  <si>
    <r>
      <rPr>
        <sz val="9"/>
        <rFont val="Arial Narrow"/>
        <charset val="134"/>
      </rPr>
      <t>9</t>
    </r>
    <r>
      <rPr>
        <sz val="9"/>
        <rFont val="宋体"/>
        <charset val="134"/>
      </rPr>
      <t>、待售部分预计出售单价：请填列预期售房均价；</t>
    </r>
  </si>
  <si>
    <r>
      <rPr>
        <sz val="9"/>
        <rFont val="Arial Narrow"/>
        <charset val="134"/>
      </rPr>
      <t>10</t>
    </r>
    <r>
      <rPr>
        <sz val="9"/>
        <rFont val="宋体"/>
        <charset val="134"/>
      </rPr>
      <t>、帐面价值：按照成本明细填列（若列示明细不足，可插入列）。</t>
    </r>
  </si>
  <si>
    <t>存货---产成品（出租开发产品）评估明细表</t>
  </si>
  <si>
    <t>存货---产成品（出租开发产品）清查申报表</t>
  </si>
  <si>
    <t>设计用途</t>
  </si>
  <si>
    <t>租赁面积</t>
  </si>
  <si>
    <t>租约期限</t>
  </si>
  <si>
    <t>租金标准</t>
  </si>
  <si>
    <t>2012年房屋出租相关费用</t>
  </si>
  <si>
    <t>2011年房屋出租相关费用</t>
  </si>
  <si>
    <t>2010年房屋出租相关费用</t>
  </si>
  <si>
    <t>详细座落地址</t>
  </si>
  <si>
    <t>土地面积(M2)</t>
  </si>
  <si>
    <t>管理费</t>
  </si>
  <si>
    <t>维修费</t>
  </si>
  <si>
    <t>保险费</t>
  </si>
  <si>
    <t>其他</t>
  </si>
  <si>
    <r>
      <rPr>
        <sz val="9"/>
        <rFont val="Arial Narrow"/>
        <charset val="134"/>
      </rPr>
      <t>4</t>
    </r>
    <r>
      <rPr>
        <sz val="9"/>
        <rFont val="宋体"/>
        <charset val="134"/>
      </rPr>
      <t>、设计用途：项目的设计用途；</t>
    </r>
  </si>
  <si>
    <r>
      <rPr>
        <sz val="9"/>
        <rFont val="Arial Narrow"/>
        <charset val="134"/>
      </rPr>
      <t>5</t>
    </r>
    <r>
      <rPr>
        <sz val="9"/>
        <rFont val="宋体"/>
        <charset val="134"/>
      </rPr>
      <t>、租赁面积：该类别物业出租的总建筑面积；</t>
    </r>
  </si>
  <si>
    <r>
      <rPr>
        <sz val="9"/>
        <rFont val="Arial Narrow"/>
        <charset val="134"/>
      </rPr>
      <t>6</t>
    </r>
    <r>
      <rPr>
        <sz val="9"/>
        <rFont val="宋体"/>
        <charset val="134"/>
      </rPr>
      <t>、租约期限：合同规定的租约期限；</t>
    </r>
  </si>
  <si>
    <r>
      <rPr>
        <sz val="9"/>
        <rFont val="Arial Narrow"/>
        <charset val="134"/>
      </rPr>
      <t>7</t>
    </r>
    <r>
      <rPr>
        <sz val="9"/>
        <rFont val="宋体"/>
        <charset val="134"/>
      </rPr>
      <t>、租金标准：合同规定的租金标准；</t>
    </r>
  </si>
  <si>
    <r>
      <rPr>
        <sz val="9"/>
        <rFont val="Arial Narrow"/>
        <charset val="134"/>
      </rPr>
      <t>8</t>
    </r>
    <r>
      <rPr>
        <sz val="9"/>
        <rFont val="宋体"/>
        <charset val="134"/>
      </rPr>
      <t>、出租相关费用：按照前三年出租开发物业的相关费用填写（若列示明细不足，可插入列）；</t>
    </r>
  </si>
  <si>
    <r>
      <rPr>
        <sz val="9"/>
        <rFont val="Arial Narrow"/>
        <charset val="134"/>
      </rPr>
      <t>9</t>
    </r>
    <r>
      <rPr>
        <sz val="9"/>
        <rFont val="宋体"/>
        <charset val="134"/>
      </rPr>
      <t>、帐面价值：按照原始价值和摊销后余额填列。</t>
    </r>
  </si>
  <si>
    <r>
      <rPr>
        <sz val="20"/>
        <rFont val="隶书"/>
        <charset val="134"/>
      </rPr>
      <t>存货—在产品（自制半成品）评估明细表</t>
    </r>
  </si>
  <si>
    <r>
      <rPr>
        <sz val="20"/>
        <rFont val="隶书"/>
        <charset val="134"/>
      </rPr>
      <t>存货—在产品（自制半成品）清查申报表</t>
    </r>
  </si>
  <si>
    <t>存货---在产品（开发成本）评估明细表</t>
  </si>
  <si>
    <t>存货---在产品（开发成本）清查申报表</t>
  </si>
  <si>
    <t>规划建筑面积</t>
  </si>
  <si>
    <t>预售面积</t>
  </si>
  <si>
    <t>待售面积</t>
  </si>
  <si>
    <t>预计总工期</t>
  </si>
  <si>
    <t>预计填表日后工期</t>
  </si>
  <si>
    <t>完工百分比</t>
  </si>
  <si>
    <t>付款百分比</t>
  </si>
  <si>
    <t>预计预售日期</t>
  </si>
  <si>
    <t>预计预售均价</t>
  </si>
  <si>
    <r>
      <rPr>
        <sz val="9"/>
        <rFont val="宋体"/>
        <charset val="134"/>
      </rPr>
      <t>合</t>
    </r>
    <r>
      <rPr>
        <sz val="9"/>
        <rFont val="Arial Narrow"/>
        <charset val="134"/>
      </rPr>
      <t xml:space="preserve">    </t>
    </r>
    <r>
      <rPr>
        <sz val="9"/>
        <rFont val="宋体"/>
        <charset val="134"/>
      </rPr>
      <t>计</t>
    </r>
  </si>
  <si>
    <r>
      <rPr>
        <sz val="9"/>
        <rFont val="Arial Narrow"/>
        <charset val="134"/>
      </rPr>
      <t>4</t>
    </r>
    <r>
      <rPr>
        <sz val="9"/>
        <rFont val="宋体"/>
        <charset val="134"/>
      </rPr>
      <t>、规划建筑面积：对应类别开发产品的规划建筑面积；</t>
    </r>
  </si>
  <si>
    <r>
      <rPr>
        <sz val="9"/>
        <rFont val="Arial Narrow"/>
        <charset val="134"/>
      </rPr>
      <t>5</t>
    </r>
    <r>
      <rPr>
        <sz val="9"/>
        <rFont val="宋体"/>
        <charset val="134"/>
      </rPr>
      <t>、预售面积：开始预售的产品，未完工已经预售的面积；</t>
    </r>
  </si>
  <si>
    <r>
      <rPr>
        <sz val="9"/>
        <rFont val="Arial Narrow"/>
        <charset val="134"/>
      </rPr>
      <t>6</t>
    </r>
    <r>
      <rPr>
        <sz val="9"/>
        <rFont val="宋体"/>
        <charset val="134"/>
      </rPr>
      <t>、待售面积：开始预售的产品，未完工未销售部分的面积；</t>
    </r>
  </si>
  <si>
    <r>
      <rPr>
        <sz val="9"/>
        <rFont val="Arial Narrow"/>
        <charset val="134"/>
      </rPr>
      <t>7</t>
    </r>
    <r>
      <rPr>
        <sz val="9"/>
        <rFont val="宋体"/>
        <charset val="134"/>
      </rPr>
      <t>、预计总工期：请按照填表日预计的工期填写（当预计实际建设周期超过设计工期时）；</t>
    </r>
  </si>
  <si>
    <r>
      <rPr>
        <sz val="9"/>
        <rFont val="Arial Narrow"/>
        <charset val="134"/>
      </rPr>
      <t>8</t>
    </r>
    <r>
      <rPr>
        <sz val="9"/>
        <rFont val="宋体"/>
        <charset val="134"/>
      </rPr>
      <t>、预计填表日后工期：请填列自填表日至竣工日的预计工期；</t>
    </r>
  </si>
  <si>
    <r>
      <rPr>
        <sz val="9"/>
        <rFont val="Arial Narrow"/>
        <charset val="134"/>
      </rPr>
      <t>9</t>
    </r>
    <r>
      <rPr>
        <sz val="9"/>
        <rFont val="宋体"/>
        <charset val="134"/>
      </rPr>
      <t>、完工百分比：请填列截至填表日，按照建筑施工的工程月报的综合进度百分比填列；</t>
    </r>
  </si>
  <si>
    <r>
      <rPr>
        <sz val="9"/>
        <rFont val="Arial Narrow"/>
        <charset val="134"/>
      </rPr>
      <t>10</t>
    </r>
    <r>
      <rPr>
        <sz val="9"/>
        <rFont val="宋体"/>
        <charset val="134"/>
      </rPr>
      <t>、付款百分比：请填列截至填表日，按照该项目已经支付成本占项目总造价的比例填写（注意与完工百分比的不同）；</t>
    </r>
  </si>
  <si>
    <r>
      <rPr>
        <sz val="9"/>
        <rFont val="Arial Narrow"/>
        <charset val="134"/>
      </rPr>
      <t>11</t>
    </r>
    <r>
      <rPr>
        <sz val="9"/>
        <rFont val="宋体"/>
        <charset val="134"/>
      </rPr>
      <t>、预计预售日期：是指尚未预售的在建开发产品，预计开始预售的时间；</t>
    </r>
    <r>
      <rPr>
        <sz val="9"/>
        <rFont val="Arial Narrow"/>
        <charset val="134"/>
      </rPr>
      <t xml:space="preserve"> </t>
    </r>
  </si>
  <si>
    <r>
      <rPr>
        <sz val="9"/>
        <rFont val="Arial Narrow"/>
        <charset val="134"/>
      </rPr>
      <t>12</t>
    </r>
    <r>
      <rPr>
        <sz val="9"/>
        <rFont val="宋体"/>
        <charset val="134"/>
      </rPr>
      <t>、预计预售日期：是指尚未预售的在建开发产品，预计预售的均价；</t>
    </r>
  </si>
  <si>
    <r>
      <rPr>
        <sz val="9"/>
        <rFont val="Arial Narrow"/>
        <charset val="134"/>
      </rPr>
      <t>13</t>
    </r>
    <r>
      <rPr>
        <sz val="9"/>
        <rFont val="宋体"/>
        <charset val="134"/>
      </rPr>
      <t>、帐面价值：按照成本明细填列（若列示明细不足，可插入列）。</t>
    </r>
  </si>
  <si>
    <r>
      <rPr>
        <sz val="20"/>
        <rFont val="隶书"/>
        <charset val="134"/>
      </rPr>
      <t>存货—发出商品评估明细表</t>
    </r>
  </si>
  <si>
    <r>
      <rPr>
        <sz val="20"/>
        <rFont val="隶书"/>
        <charset val="134"/>
      </rPr>
      <t>存货—发出商品清查申报表</t>
    </r>
  </si>
  <si>
    <t>商品名称</t>
  </si>
  <si>
    <t>对方单位名称</t>
  </si>
  <si>
    <r>
      <rPr>
        <sz val="20"/>
        <rFont val="隶书"/>
        <charset val="134"/>
      </rPr>
      <t>存货—在用低值易耗品评估明细表</t>
    </r>
  </si>
  <si>
    <r>
      <rPr>
        <sz val="20"/>
        <rFont val="隶书"/>
        <charset val="134"/>
      </rPr>
      <t>存货—在用低值易耗品清查申报表</t>
    </r>
  </si>
  <si>
    <t>摊销方法</t>
  </si>
  <si>
    <t>原始购置价格</t>
  </si>
  <si>
    <t>启用日期</t>
  </si>
  <si>
    <t>生产厂家</t>
  </si>
  <si>
    <t>成新率%</t>
  </si>
  <si>
    <t>存货—委托代销商品评估明细表</t>
  </si>
  <si>
    <t>存货—委托代销商品清查申报表</t>
  </si>
  <si>
    <t>委托代销单位名称</t>
  </si>
  <si>
    <t>存货—受托代销商品评估明细表</t>
  </si>
  <si>
    <t>存货—受托代销商品清查申报表</t>
  </si>
  <si>
    <t>受托代销单位名称</t>
  </si>
  <si>
    <t>存货---未结算工程评估明细表</t>
  </si>
  <si>
    <t>存货---未结算工程清查申报表</t>
  </si>
  <si>
    <t>开工日期</t>
  </si>
  <si>
    <t>预计完工日期</t>
  </si>
  <si>
    <t>合同额</t>
  </si>
  <si>
    <t>形象进度(%)</t>
  </si>
  <si>
    <t>工程施工价值</t>
  </si>
  <si>
    <t>已结算工程价值</t>
  </si>
  <si>
    <t>合同预计损失准备</t>
  </si>
  <si>
    <t>合同成本</t>
  </si>
  <si>
    <t>合同毛利</t>
  </si>
  <si>
    <r>
      <rPr>
        <sz val="20"/>
        <rFont val="隶书"/>
        <charset val="134"/>
      </rPr>
      <t>存货—周转材料评估明细表</t>
    </r>
  </si>
  <si>
    <r>
      <rPr>
        <sz val="20"/>
        <rFont val="隶书"/>
        <charset val="134"/>
      </rPr>
      <t>存货—周转材料清查申报表</t>
    </r>
  </si>
  <si>
    <t>经济使用次数(期限)</t>
  </si>
  <si>
    <t>尚可使用次数(期限)</t>
  </si>
  <si>
    <t>预计净残值</t>
  </si>
  <si>
    <t>账面价值（摊余价值）</t>
  </si>
  <si>
    <t>返回流动资产清查评估汇总表</t>
  </si>
  <si>
    <r>
      <rPr>
        <sz val="20"/>
        <rFont val="隶书"/>
        <charset val="134"/>
      </rPr>
      <t>一年内到期的非流动资产评估明细表</t>
    </r>
  </si>
  <si>
    <r>
      <rPr>
        <sz val="20"/>
        <rFont val="隶书"/>
        <charset val="134"/>
      </rPr>
      <t>一年内到期的非流动资产清查申报表</t>
    </r>
  </si>
  <si>
    <t>项目及内容</t>
  </si>
  <si>
    <t>到期日</t>
  </si>
  <si>
    <t>结算内容</t>
  </si>
  <si>
    <r>
      <rPr>
        <sz val="20"/>
        <rFont val="隶书"/>
        <charset val="134"/>
      </rPr>
      <t>其他流动资产评估明细表</t>
    </r>
  </si>
  <si>
    <r>
      <rPr>
        <sz val="20"/>
        <rFont val="隶书"/>
        <charset val="134"/>
      </rPr>
      <t>其他流动资产清查申报表</t>
    </r>
  </si>
  <si>
    <t>非流动资产评估汇总表</t>
  </si>
  <si>
    <t>非流动资产申报汇总表</t>
  </si>
  <si>
    <t>4-1</t>
  </si>
  <si>
    <t>4-2</t>
  </si>
  <si>
    <t>4-3</t>
  </si>
  <si>
    <t>4-4</t>
  </si>
  <si>
    <t>4-5</t>
  </si>
  <si>
    <t>4-6</t>
  </si>
  <si>
    <t>4-7</t>
  </si>
  <si>
    <t>4-8</t>
  </si>
  <si>
    <t>4-9</t>
  </si>
  <si>
    <t>4-10</t>
  </si>
  <si>
    <t>4-11</t>
  </si>
  <si>
    <t>4-12</t>
  </si>
  <si>
    <t>4-13</t>
  </si>
  <si>
    <t>4-14</t>
  </si>
  <si>
    <t>4-15</t>
  </si>
  <si>
    <t>4-16</t>
  </si>
  <si>
    <t>4-17</t>
  </si>
  <si>
    <t>4</t>
  </si>
  <si>
    <t>返回非流动资产汇总表</t>
  </si>
  <si>
    <t>可供出售金融资产评估汇总表</t>
  </si>
  <si>
    <t>可供出售金融资产清查申报汇总表</t>
  </si>
  <si>
    <t>4-1-1</t>
  </si>
  <si>
    <t>可供出售金融资产-股票投资</t>
  </si>
  <si>
    <t>4-1-2</t>
  </si>
  <si>
    <t>可供出售金融资产-债券投资</t>
  </si>
  <si>
    <t>4-1-3</t>
  </si>
  <si>
    <t>可供出售金融资产-其他投资</t>
  </si>
  <si>
    <t>可供出售金融资产合计</t>
  </si>
  <si>
    <t>减：可供出售金融资产减值准备</t>
  </si>
  <si>
    <t>可供出售金融资产净额</t>
  </si>
  <si>
    <t>可供出售金融资产汇总表</t>
  </si>
  <si>
    <t>可供出售金融资产—股票投资评估明细表</t>
  </si>
  <si>
    <t>可供出售金融资产—股票投资清查申报表</t>
  </si>
  <si>
    <t>股票性质</t>
  </si>
  <si>
    <t>基准日市价</t>
  </si>
  <si>
    <t>取得成本</t>
  </si>
  <si>
    <t>合    计</t>
  </si>
  <si>
    <t>减：减值准备</t>
  </si>
  <si>
    <t>可供出售金融资产—债券投资评估明细表</t>
  </si>
  <si>
    <t>可供出售金融资产—债券投资清查申报表</t>
  </si>
  <si>
    <t>债券种类</t>
  </si>
  <si>
    <t>成本
（面值）</t>
  </si>
  <si>
    <t>可供出售金融资产—其他投资评估明细表</t>
  </si>
  <si>
    <t>可供出售金融资产—其他投资清查申报表</t>
  </si>
  <si>
    <t>金融资产名称</t>
  </si>
  <si>
    <t>持有数量</t>
  </si>
  <si>
    <t>持有至到期投资评估明细表</t>
  </si>
  <si>
    <t>持有至到期投资清查申报表</t>
  </si>
  <si>
    <t>投资类别</t>
  </si>
  <si>
    <t>投资成本</t>
  </si>
  <si>
    <t>减：持有至到期投资减值准备</t>
  </si>
  <si>
    <t>长期应收款评估明细表</t>
  </si>
  <si>
    <t>长期应收款清查申报表</t>
  </si>
  <si>
    <t>减：长期应收款坏账准备</t>
  </si>
  <si>
    <r>
      <rPr>
        <sz val="20"/>
        <rFont val="隶书"/>
        <charset val="134"/>
      </rPr>
      <t>长期股权投资评估明细表</t>
    </r>
  </si>
  <si>
    <r>
      <rPr>
        <sz val="20"/>
        <rFont val="隶书"/>
        <charset val="134"/>
      </rPr>
      <t>长期股权投资清查申报表</t>
    </r>
  </si>
  <si>
    <t>协议投资期限</t>
  </si>
  <si>
    <t>投资比例%</t>
  </si>
  <si>
    <t>减：长期股权投资减值准备</t>
  </si>
  <si>
    <t>投资性房地产评估汇总表</t>
  </si>
  <si>
    <t>投资性房地产申报汇总表</t>
  </si>
  <si>
    <t>4-5-1</t>
  </si>
  <si>
    <t>投资性房地产——房屋（采用成本模式计量）</t>
  </si>
  <si>
    <t>4-5-2</t>
  </si>
  <si>
    <t>投资性房地产——房屋（采用公允价值模式计量）</t>
  </si>
  <si>
    <t>4-5-3</t>
  </si>
  <si>
    <t>投资性房地产——土地使用权（采用成本模式计量）</t>
  </si>
  <si>
    <t>4-5-4</t>
  </si>
  <si>
    <t>投资性房地产——土地使用权（采用公允价值模式计量）</t>
  </si>
  <si>
    <t>投资性房地产合计</t>
  </si>
  <si>
    <t>返回投资性房地产汇总表</t>
  </si>
  <si>
    <r>
      <rPr>
        <sz val="20"/>
        <rFont val="隶书"/>
        <charset val="134"/>
      </rPr>
      <t xml:space="preserve">投资性房地产—房屋评估明细表
</t>
    </r>
    <r>
      <rPr>
        <sz val="14"/>
        <rFont val="隶书"/>
        <charset val="134"/>
      </rPr>
      <t>（采用成本模式计量）</t>
    </r>
  </si>
  <si>
    <r>
      <rPr>
        <sz val="20"/>
        <rFont val="隶书"/>
        <charset val="134"/>
      </rPr>
      <t xml:space="preserve">投资性房地产—房屋清查申报表
</t>
    </r>
    <r>
      <rPr>
        <sz val="14"/>
        <rFont val="隶书"/>
        <charset val="134"/>
      </rPr>
      <t>（采用成本模式计量）</t>
    </r>
  </si>
  <si>
    <t>权证编号</t>
  </si>
  <si>
    <t>房屋名称</t>
  </si>
  <si>
    <t>来源</t>
  </si>
  <si>
    <t>建筑结构</t>
  </si>
  <si>
    <t>建成年月</t>
  </si>
  <si>
    <t>建筑面积</t>
  </si>
  <si>
    <t>详细地址</t>
  </si>
  <si>
    <t>成本单价
(元/m2)</t>
  </si>
  <si>
    <r>
      <rPr>
        <b/>
        <sz val="9"/>
        <rFont val="楷体_GB2312"/>
        <charset val="134"/>
      </rPr>
      <t>评估单价(元/m</t>
    </r>
    <r>
      <rPr>
        <b/>
        <vertAlign val="superscript"/>
        <sz val="9"/>
        <rFont val="楷体_GB2312"/>
        <charset val="134"/>
      </rPr>
      <t>2</t>
    </r>
    <r>
      <rPr>
        <b/>
        <sz val="9"/>
        <rFont val="楷体_GB2312"/>
        <charset val="134"/>
      </rPr>
      <t>)</t>
    </r>
  </si>
  <si>
    <t>原值</t>
  </si>
  <si>
    <t>净值</t>
  </si>
  <si>
    <t>减：投资性房地产减值准备</t>
  </si>
  <si>
    <r>
      <rPr>
        <sz val="20"/>
        <rFont val="隶书"/>
        <charset val="134"/>
      </rPr>
      <t xml:space="preserve">投资性房地产—房屋评估明细表
</t>
    </r>
    <r>
      <rPr>
        <sz val="14"/>
        <rFont val="隶书"/>
        <charset val="134"/>
      </rPr>
      <t>（采用公允价值模式计量）</t>
    </r>
  </si>
  <si>
    <r>
      <rPr>
        <sz val="20"/>
        <rFont val="隶书"/>
        <charset val="134"/>
      </rPr>
      <t xml:space="preserve">投资性房地产—房屋清查申报表
</t>
    </r>
    <r>
      <rPr>
        <sz val="14"/>
        <rFont val="隶书"/>
        <charset val="134"/>
      </rPr>
      <t>（采用公允价值模式计量）</t>
    </r>
  </si>
  <si>
    <t>原始入账价值（转入日公允价值）</t>
  </si>
  <si>
    <r>
      <rPr>
        <sz val="20"/>
        <rFont val="隶书"/>
        <charset val="134"/>
      </rPr>
      <t xml:space="preserve">投资性房地产—土地使用权评估明细表
</t>
    </r>
    <r>
      <rPr>
        <sz val="14"/>
        <rFont val="隶书"/>
        <charset val="134"/>
      </rPr>
      <t>（采用成本模式计量）</t>
    </r>
  </si>
  <si>
    <r>
      <rPr>
        <sz val="20"/>
        <rFont val="隶书"/>
        <charset val="134"/>
      </rPr>
      <t xml:space="preserve">投资性房地产—土地使用权清查申报表
</t>
    </r>
    <r>
      <rPr>
        <sz val="14"/>
        <rFont val="隶书"/>
        <charset val="134"/>
      </rPr>
      <t>（采用成本模式计量）</t>
    </r>
  </si>
  <si>
    <t>土地权证编号</t>
  </si>
  <si>
    <t>取得日期</t>
  </si>
  <si>
    <t>用地性质</t>
  </si>
  <si>
    <t>土地用途</t>
  </si>
  <si>
    <t>准用年限</t>
  </si>
  <si>
    <t>开发程度</t>
  </si>
  <si>
    <t>面积(m2)</t>
  </si>
  <si>
    <t>原始入账价值</t>
  </si>
  <si>
    <r>
      <rPr>
        <sz val="20"/>
        <rFont val="隶书"/>
        <charset val="134"/>
      </rPr>
      <t xml:space="preserve">投资性房地产—土地使用权评估明细表
</t>
    </r>
    <r>
      <rPr>
        <sz val="14"/>
        <rFont val="隶书"/>
        <charset val="134"/>
      </rPr>
      <t>（采用公允价值模式计量）</t>
    </r>
  </si>
  <si>
    <r>
      <rPr>
        <sz val="20"/>
        <rFont val="隶书"/>
        <charset val="134"/>
      </rPr>
      <t xml:space="preserve">投资性房地产—土地使用权清查申报表
</t>
    </r>
    <r>
      <rPr>
        <sz val="14"/>
        <rFont val="隶书"/>
        <charset val="134"/>
      </rPr>
      <t>（采用公允价值模式计量）</t>
    </r>
  </si>
  <si>
    <t>返回固定资产汇总表</t>
  </si>
  <si>
    <r>
      <rPr>
        <sz val="20"/>
        <rFont val="隶书"/>
        <charset val="134"/>
      </rPr>
      <t>固定资产—房屋建筑物评估明细表</t>
    </r>
  </si>
  <si>
    <r>
      <rPr>
        <sz val="20"/>
        <rFont val="隶书"/>
        <charset val="134"/>
      </rPr>
      <t>固定资产—房屋建筑物清查申报表</t>
    </r>
  </si>
  <si>
    <t>减：房屋建筑物减值准备</t>
  </si>
  <si>
    <t>固定资产—构筑物及其他辅助设施评估明细表</t>
  </si>
  <si>
    <t>固定资产—构筑物及其他辅助设施清查申报表</t>
  </si>
  <si>
    <t>构筑物名称</t>
  </si>
  <si>
    <t>结构</t>
  </si>
  <si>
    <t>长度（M）</t>
  </si>
  <si>
    <t>宽度（M）</t>
  </si>
  <si>
    <t>高度（M）</t>
  </si>
  <si>
    <t>建筑面积或体积</t>
  </si>
  <si>
    <t>减：构筑物及其他辅助设施减值准备</t>
  </si>
  <si>
    <r>
      <rPr>
        <sz val="20"/>
        <rFont val="隶书"/>
        <charset val="134"/>
      </rPr>
      <t>固定资产—管道和沟槽评估明细表</t>
    </r>
  </si>
  <si>
    <r>
      <rPr>
        <sz val="20"/>
        <rFont val="隶书"/>
        <charset val="134"/>
      </rPr>
      <t>固定资产—管道和沟槽清查申报表</t>
    </r>
  </si>
  <si>
    <t>长度
（M）</t>
  </si>
  <si>
    <t>槽深
（M）</t>
  </si>
  <si>
    <t>沟宽×沟厚(mm)</t>
  </si>
  <si>
    <t>材质</t>
  </si>
  <si>
    <t>绝缘方式</t>
  </si>
  <si>
    <t>管径×壁厚(mm)</t>
  </si>
  <si>
    <t>减：管道和沟槽减值准备</t>
  </si>
  <si>
    <t>固定资产—设备评估明细表（海西）</t>
  </si>
  <si>
    <t>固定资产—交换设备清查申报表（海南）</t>
  </si>
  <si>
    <t>卡片编号</t>
  </si>
  <si>
    <t>资产名称</t>
  </si>
  <si>
    <t>购置日期</t>
  </si>
  <si>
    <t>设备类型</t>
  </si>
  <si>
    <t>含税金额</t>
  </si>
  <si>
    <t>减：机器设备减值准备</t>
  </si>
  <si>
    <t>固定资产—蓄电池评估明细表（海西）</t>
  </si>
  <si>
    <t>评估基准日：2021年11月23日</t>
  </si>
  <si>
    <t>单位：中国电信股份有限公司青海分公司</t>
  </si>
  <si>
    <t>实盘</t>
  </si>
  <si>
    <t>数量
（只）</t>
  </si>
  <si>
    <t>AH/只</t>
  </si>
  <si>
    <t>数量(只）</t>
  </si>
  <si>
    <t>000000200882</t>
  </si>
  <si>
    <t>阀控式铅酸蓄电池</t>
  </si>
  <si>
    <t>2V*500AH</t>
  </si>
  <si>
    <t>江苏理士电池有限公司</t>
  </si>
  <si>
    <t>伏/组</t>
  </si>
  <si>
    <t>500AH</t>
  </si>
  <si>
    <t>茫崖</t>
  </si>
  <si>
    <t>000000202886</t>
  </si>
  <si>
    <t>防酸式铅酸蓄电池</t>
  </si>
  <si>
    <t>GFM-1000AH</t>
  </si>
  <si>
    <t>哈尔滨光宇蓄电池有限公司</t>
  </si>
  <si>
    <t>个/组</t>
  </si>
  <si>
    <t>2000AH</t>
  </si>
  <si>
    <t>都兰</t>
  </si>
  <si>
    <t>000000202940</t>
  </si>
  <si>
    <t>GFM-1000AH-48V</t>
  </si>
  <si>
    <t>江苏双登有限公司</t>
  </si>
  <si>
    <t>000000206588</t>
  </si>
  <si>
    <t>双登集团股份有限公司</t>
  </si>
  <si>
    <t>1000AH</t>
  </si>
  <si>
    <t>柴旦</t>
  </si>
  <si>
    <t>000000206650</t>
  </si>
  <si>
    <t>节</t>
  </si>
  <si>
    <t>净额</t>
  </si>
  <si>
    <t>产权持有单位填表人：陈冲、高光福</t>
  </si>
  <si>
    <t>评估人员：周楠、郭文胜、刘竹娟</t>
  </si>
  <si>
    <t>填表日期：2021年11月23日</t>
  </si>
  <si>
    <r>
      <rPr>
        <sz val="20"/>
        <rFont val="隶书"/>
        <charset val="134"/>
      </rPr>
      <t>固定资产—车辆评估明细表</t>
    </r>
  </si>
  <si>
    <r>
      <rPr>
        <sz val="20"/>
        <rFont val="隶书"/>
        <charset val="134"/>
      </rPr>
      <t>固定资产—车辆清查申报表</t>
    </r>
  </si>
  <si>
    <t>车辆牌号</t>
  </si>
  <si>
    <t>车辆名称</t>
  </si>
  <si>
    <t>已行驶里程（公里）</t>
  </si>
  <si>
    <t>减：车辆减值准备</t>
  </si>
  <si>
    <r>
      <rPr>
        <sz val="20"/>
        <rFont val="隶书"/>
        <charset val="134"/>
      </rPr>
      <t>固定资产—土地评估明细表</t>
    </r>
  </si>
  <si>
    <r>
      <rPr>
        <sz val="20"/>
        <rFont val="隶书"/>
        <charset val="134"/>
      </rPr>
      <t>固定资产—土地清查申报表</t>
    </r>
  </si>
  <si>
    <t>土地位置</t>
  </si>
  <si>
    <t>入账（亩）</t>
  </si>
  <si>
    <t>基准地价（亩）</t>
  </si>
  <si>
    <r>
      <rPr>
        <sz val="20"/>
        <rFont val="隶书"/>
        <charset val="134"/>
      </rPr>
      <t>在建工程评估汇总表</t>
    </r>
  </si>
  <si>
    <r>
      <rPr>
        <sz val="20"/>
        <rFont val="隶书"/>
        <charset val="134"/>
      </rPr>
      <t>在建工程申报汇总表</t>
    </r>
  </si>
  <si>
    <t>4-7-1</t>
  </si>
  <si>
    <t>4-7-2</t>
  </si>
  <si>
    <t>在建工程合计</t>
  </si>
  <si>
    <t>减：在建工程减值准备</t>
  </si>
  <si>
    <t>在建工程净额</t>
  </si>
  <si>
    <t>返回在建工程汇总表</t>
  </si>
  <si>
    <r>
      <rPr>
        <sz val="20"/>
        <rFont val="隶书"/>
        <charset val="134"/>
      </rPr>
      <t>在建工程—土建工程评估明细表</t>
    </r>
  </si>
  <si>
    <r>
      <rPr>
        <sz val="20"/>
        <rFont val="隶书"/>
        <charset val="134"/>
      </rPr>
      <t>在建工程—土建工程清查申报表</t>
    </r>
  </si>
  <si>
    <t>建筑面积/容积</t>
  </si>
  <si>
    <t>形象进度</t>
  </si>
  <si>
    <t>付款比例</t>
  </si>
  <si>
    <t>减：在建土建工程减值准备</t>
  </si>
  <si>
    <r>
      <rPr>
        <sz val="20"/>
        <rFont val="隶书"/>
        <charset val="134"/>
      </rPr>
      <t>在建工程—设备安装工程评估明细表</t>
    </r>
  </si>
  <si>
    <r>
      <rPr>
        <sz val="20"/>
        <rFont val="隶书"/>
        <charset val="134"/>
      </rPr>
      <t>在建工程—设备安装工程清查申报表</t>
    </r>
  </si>
  <si>
    <t>设备费</t>
  </si>
  <si>
    <t>资金成本</t>
  </si>
  <si>
    <t>安装费及其他</t>
  </si>
  <si>
    <t>减：在建设备安装工程减值准备</t>
  </si>
  <si>
    <r>
      <rPr>
        <sz val="20"/>
        <rFont val="隶书"/>
        <charset val="134"/>
      </rPr>
      <t>工程物资评估明细表</t>
    </r>
  </si>
  <si>
    <r>
      <rPr>
        <sz val="20"/>
        <rFont val="隶书"/>
        <charset val="134"/>
      </rPr>
      <t>工程物资清查申报表</t>
    </r>
  </si>
  <si>
    <t>工程项目</t>
  </si>
  <si>
    <t>计量
单位</t>
  </si>
  <si>
    <t>减：工程物资减值准备</t>
  </si>
  <si>
    <r>
      <rPr>
        <sz val="20"/>
        <rFont val="隶书"/>
        <charset val="134"/>
      </rPr>
      <t>固定资产清理评估明细表</t>
    </r>
  </si>
  <si>
    <r>
      <rPr>
        <sz val="20"/>
        <rFont val="隶书"/>
        <charset val="134"/>
      </rPr>
      <t>固定资产清理清查申报表</t>
    </r>
  </si>
  <si>
    <t>待处理资产名称</t>
  </si>
  <si>
    <r>
      <rPr>
        <sz val="20"/>
        <rFont val="隶书"/>
        <charset val="134"/>
      </rPr>
      <t>生产性生物资产评估明细表</t>
    </r>
  </si>
  <si>
    <r>
      <rPr>
        <sz val="20"/>
        <rFont val="隶书"/>
        <charset val="134"/>
      </rPr>
      <t>生产性生物资产清查申报表</t>
    </r>
  </si>
  <si>
    <t>种类</t>
  </si>
  <si>
    <t>群别</t>
  </si>
  <si>
    <t>减：生产性生物资产减值准备</t>
  </si>
  <si>
    <r>
      <rPr>
        <sz val="20"/>
        <rFont val="隶书"/>
        <charset val="134"/>
      </rPr>
      <t>油气资产评估明细表</t>
    </r>
  </si>
  <si>
    <r>
      <rPr>
        <sz val="20"/>
        <rFont val="隶书"/>
        <charset val="134"/>
      </rPr>
      <t>油气资产清查申报表</t>
    </r>
  </si>
  <si>
    <t>类别</t>
  </si>
  <si>
    <t>矿区（或油田）</t>
  </si>
  <si>
    <t>形成日期</t>
  </si>
  <si>
    <t>无形资产评估汇总表</t>
  </si>
  <si>
    <t>无形资产申报汇总表</t>
  </si>
  <si>
    <t>4-12-1</t>
  </si>
  <si>
    <t>无形资产-土地使用权</t>
  </si>
  <si>
    <t>4-12-2</t>
  </si>
  <si>
    <t>无形资产-矿业权</t>
  </si>
  <si>
    <t>4-12-3</t>
  </si>
  <si>
    <t>无形资产-其他无形资产</t>
  </si>
  <si>
    <t>无形资产合计</t>
  </si>
  <si>
    <t>减：无形资产减值准备</t>
  </si>
  <si>
    <t>无形资产净额</t>
  </si>
  <si>
    <t>返回无形资产汇总表</t>
  </si>
  <si>
    <r>
      <rPr>
        <sz val="20"/>
        <rFont val="隶书"/>
        <charset val="134"/>
      </rPr>
      <t>无形资产—土地使用权评估明细表</t>
    </r>
  </si>
  <si>
    <r>
      <rPr>
        <sz val="20"/>
        <rFont val="隶书"/>
        <charset val="134"/>
      </rPr>
      <t>无形资产—土地使用权清查申报表</t>
    </r>
  </si>
  <si>
    <r>
      <rPr>
        <sz val="20"/>
        <rFont val="隶书"/>
        <charset val="134"/>
      </rPr>
      <t>无形资产—矿业权评估明细表</t>
    </r>
  </si>
  <si>
    <r>
      <rPr>
        <sz val="20"/>
        <rFont val="隶书"/>
        <charset val="134"/>
      </rPr>
      <t>无形资产—矿业权清查申报表</t>
    </r>
  </si>
  <si>
    <t>名称、种类</t>
  </si>
  <si>
    <t>勘查（采矿）
许可证编号</t>
  </si>
  <si>
    <t>取得方式</t>
  </si>
  <si>
    <t>剩余有效年限</t>
  </si>
  <si>
    <t>勘查开发阶段</t>
  </si>
  <si>
    <t>核定（批准）生产规模</t>
  </si>
  <si>
    <r>
      <rPr>
        <sz val="20"/>
        <rFont val="隶书"/>
        <charset val="134"/>
      </rPr>
      <t>无形资产—其他无形资产评估明细表</t>
    </r>
  </si>
  <si>
    <r>
      <rPr>
        <sz val="20"/>
        <rFont val="隶书"/>
        <charset val="134"/>
      </rPr>
      <t>无形资产—其他无形资产清查申报表</t>
    </r>
  </si>
  <si>
    <t>无形资产名称和内容</t>
  </si>
  <si>
    <t>法定/预计使用年限</t>
  </si>
  <si>
    <t>尚可使用年限</t>
  </si>
  <si>
    <r>
      <rPr>
        <sz val="20"/>
        <rFont val="隶书"/>
        <charset val="134"/>
      </rPr>
      <t>开发支出评估明细表</t>
    </r>
  </si>
  <si>
    <r>
      <rPr>
        <sz val="20"/>
        <rFont val="隶书"/>
        <charset val="134"/>
      </rPr>
      <t>开发支出清查申报表</t>
    </r>
  </si>
  <si>
    <t>内容或名称</t>
  </si>
  <si>
    <r>
      <rPr>
        <sz val="20"/>
        <rFont val="隶书"/>
        <charset val="134"/>
      </rPr>
      <t>商誉评估明细表</t>
    </r>
  </si>
  <si>
    <r>
      <rPr>
        <sz val="20"/>
        <rFont val="隶书"/>
        <charset val="134"/>
      </rPr>
      <t>商誉清查申报表</t>
    </r>
  </si>
  <si>
    <t>减：商誉减值准备</t>
  </si>
  <si>
    <t>专有技术统计表</t>
  </si>
  <si>
    <t>研发开始日期</t>
  </si>
  <si>
    <t>权利人</t>
  </si>
  <si>
    <t>使用人</t>
  </si>
  <si>
    <t>支付价款</t>
  </si>
  <si>
    <t>对应的产品系列</t>
  </si>
  <si>
    <t>产品开始生产日期</t>
  </si>
  <si>
    <t>预计产品寿命</t>
  </si>
  <si>
    <t>专利统计表</t>
  </si>
  <si>
    <t>无形资产类别</t>
  </si>
  <si>
    <t>申请日</t>
  </si>
  <si>
    <t>申请号</t>
  </si>
  <si>
    <t>授权日</t>
  </si>
  <si>
    <t>商标统计表</t>
  </si>
  <si>
    <t>注册人（权利人）</t>
  </si>
  <si>
    <t>商标类别</t>
  </si>
  <si>
    <t>商标形式</t>
  </si>
  <si>
    <t>商标注册证号</t>
  </si>
  <si>
    <t>注册地点</t>
  </si>
  <si>
    <t>注册日期</t>
  </si>
  <si>
    <t>续展注册日期</t>
  </si>
  <si>
    <r>
      <rPr>
        <sz val="9"/>
        <rFont val="宋体"/>
        <charset val="134"/>
      </rPr>
      <t>注：</t>
    </r>
    <r>
      <rPr>
        <sz val="9"/>
        <rFont val="Arial Narrow"/>
        <charset val="134"/>
      </rPr>
      <t>1</t>
    </r>
    <r>
      <rPr>
        <sz val="9"/>
        <rFont val="宋体"/>
        <charset val="134"/>
      </rPr>
      <t>、商标类别分为商品商标、服务商标和集体商标、证明商标，集体商标是指以团体、协会或者其他组织名义注册，供该组织成员在商事活动中使用，以表明使用者在该组织中的成员资格的标志</t>
    </r>
  </si>
  <si>
    <r>
      <rPr>
        <sz val="9"/>
        <rFont val="Arial Narrow"/>
        <charset val="134"/>
      </rPr>
      <t xml:space="preserve">       </t>
    </r>
    <r>
      <rPr>
        <sz val="9"/>
        <rFont val="宋体"/>
        <charset val="134"/>
      </rPr>
      <t>证明商标，是指由对某种商品或者服务具有监督能力的组织所控制，而由该组织以外的单位或者个人使用于其商品或者服务，用以证明该商品或者服务的原产地、原料、制造方法、质量或者其他特定品质的标志。</t>
    </r>
  </si>
  <si>
    <r>
      <rPr>
        <sz val="9"/>
        <rFont val="Arial Narrow"/>
        <charset val="134"/>
      </rPr>
      <t xml:space="preserve">    2</t>
    </r>
    <r>
      <rPr>
        <sz val="9"/>
        <rFont val="宋体"/>
        <charset val="134"/>
      </rPr>
      <t>、商标形式包括文字、图形、字母、数字、三维标志和颜色组合，以及上述要素的组合</t>
    </r>
  </si>
  <si>
    <t>著作权统计表</t>
  </si>
  <si>
    <t>著作权人（权利人）</t>
  </si>
  <si>
    <t>著作权类别</t>
  </si>
  <si>
    <t>权利种类</t>
  </si>
  <si>
    <t>登记机关</t>
  </si>
  <si>
    <t>注册号</t>
  </si>
  <si>
    <t>保护期</t>
  </si>
  <si>
    <t>登记日期／发表日期</t>
  </si>
  <si>
    <t>著作权基本情况</t>
  </si>
  <si>
    <t>著作权类别：（一）文字作品；</t>
  </si>
  <si>
    <t>　　　　　　（二）口述作品；</t>
  </si>
  <si>
    <t>　　　　　　（三）音乐、戏剧、曲艺、舞蹈、杂技艺术作品；</t>
  </si>
  <si>
    <t>　　　　　　（四）美术、建筑作品；</t>
  </si>
  <si>
    <t>　　　　　　（五）摄影作品；</t>
  </si>
  <si>
    <t>　　　　　　（六）电影作品和以类似摄制电影的方法创作的作品；</t>
  </si>
  <si>
    <t>　　　　　　（七）工程设计图、产品设计图、地图、示意图等图形作品和模型作品；</t>
  </si>
  <si>
    <t>　　　　　　（八）计算机软件；</t>
  </si>
  <si>
    <t>　　　　　　（九）法律、行政法规规定的其他作品。</t>
  </si>
  <si>
    <r>
      <rPr>
        <sz val="20"/>
        <rFont val="隶书"/>
        <charset val="134"/>
      </rPr>
      <t>长期待摊费用评估明细表</t>
    </r>
  </si>
  <si>
    <r>
      <rPr>
        <sz val="20"/>
        <rFont val="隶书"/>
        <charset val="134"/>
      </rPr>
      <t>长期待摊费用清查申报表</t>
    </r>
  </si>
  <si>
    <t>费用名称或内容</t>
  </si>
  <si>
    <t>原始发生额</t>
  </si>
  <si>
    <t>预计摊
销月数</t>
  </si>
  <si>
    <t>尚存受
益月数</t>
  </si>
  <si>
    <r>
      <rPr>
        <sz val="9"/>
        <rFont val="宋体"/>
        <charset val="134"/>
      </rPr>
      <t>合</t>
    </r>
    <r>
      <rPr>
        <sz val="9"/>
        <rFont val="Arial Narrow"/>
        <charset val="134"/>
      </rPr>
      <t xml:space="preserve">                    </t>
    </r>
    <r>
      <rPr>
        <sz val="9"/>
        <rFont val="宋体"/>
        <charset val="134"/>
      </rPr>
      <t>计</t>
    </r>
  </si>
  <si>
    <r>
      <rPr>
        <sz val="20"/>
        <rFont val="隶书"/>
        <charset val="134"/>
      </rPr>
      <t>递延所得税资产评估明细表</t>
    </r>
  </si>
  <si>
    <r>
      <rPr>
        <sz val="20"/>
        <rFont val="隶书"/>
        <charset val="134"/>
      </rPr>
      <t>递延所得税资产清查申报表</t>
    </r>
  </si>
  <si>
    <r>
      <rPr>
        <sz val="20"/>
        <rFont val="隶书"/>
        <charset val="134"/>
      </rPr>
      <t>其他非流动资产评估汇总表</t>
    </r>
  </si>
  <si>
    <r>
      <rPr>
        <sz val="20"/>
        <rFont val="隶书"/>
        <charset val="134"/>
      </rPr>
      <t>其他非流动资产申报汇总表</t>
    </r>
  </si>
  <si>
    <t>4-17-1</t>
  </si>
  <si>
    <t>其他非流动资产—其他长期资产</t>
  </si>
  <si>
    <t>4-17-2</t>
  </si>
  <si>
    <t>其他非流动资产—临时设施</t>
  </si>
  <si>
    <t>4-17-3</t>
  </si>
  <si>
    <t>其他非流动资产—特准储备物资</t>
  </si>
  <si>
    <t>其他非流动资产合计</t>
  </si>
  <si>
    <t>返回其他非流动资产汇总表</t>
  </si>
  <si>
    <r>
      <rPr>
        <sz val="20"/>
        <rFont val="隶书"/>
        <charset val="134"/>
      </rPr>
      <t>其他长期资产评估明细表</t>
    </r>
  </si>
  <si>
    <r>
      <rPr>
        <sz val="20"/>
        <rFont val="隶书"/>
        <charset val="134"/>
      </rPr>
      <t>其他长期资产清查申报表</t>
    </r>
  </si>
  <si>
    <r>
      <rPr>
        <sz val="20"/>
        <rFont val="隶书"/>
        <charset val="134"/>
      </rPr>
      <t>临时设施评估明细表</t>
    </r>
  </si>
  <si>
    <r>
      <rPr>
        <sz val="20"/>
        <rFont val="隶书"/>
        <charset val="134"/>
      </rPr>
      <t>临时设施清查申报表</t>
    </r>
  </si>
  <si>
    <t>建成日期</t>
  </si>
  <si>
    <r>
      <rPr>
        <sz val="20"/>
        <rFont val="隶书"/>
        <charset val="134"/>
      </rPr>
      <t>特准储备物资评估明细表</t>
    </r>
  </si>
  <si>
    <r>
      <rPr>
        <sz val="20"/>
        <rFont val="隶书"/>
        <charset val="134"/>
      </rPr>
      <t>特准储备物资清查申报表</t>
    </r>
  </si>
  <si>
    <r>
      <rPr>
        <sz val="20"/>
        <rFont val="隶书"/>
        <charset val="134"/>
      </rPr>
      <t>流动负债评估汇总表</t>
    </r>
  </si>
  <si>
    <r>
      <rPr>
        <sz val="20"/>
        <rFont val="隶书"/>
        <charset val="134"/>
      </rPr>
      <t>流动负债申报汇总表</t>
    </r>
  </si>
  <si>
    <t>5-1</t>
  </si>
  <si>
    <t>5-2</t>
  </si>
  <si>
    <t>5-3</t>
  </si>
  <si>
    <t>5-4</t>
  </si>
  <si>
    <t>5-5</t>
  </si>
  <si>
    <t>5-6</t>
  </si>
  <si>
    <t>5-7</t>
  </si>
  <si>
    <t>5-8</t>
  </si>
  <si>
    <t>5-9</t>
  </si>
  <si>
    <t>5-10</t>
  </si>
  <si>
    <t>5-11</t>
  </si>
  <si>
    <t>5-12</t>
  </si>
  <si>
    <t>5</t>
  </si>
  <si>
    <t>返回流动负债汇总表</t>
  </si>
  <si>
    <r>
      <rPr>
        <sz val="20"/>
        <rFont val="隶书"/>
        <charset val="134"/>
      </rPr>
      <t>短期借款评估明细表</t>
    </r>
  </si>
  <si>
    <r>
      <rPr>
        <sz val="20"/>
        <rFont val="隶书"/>
        <charset val="134"/>
      </rPr>
      <t>短期借款清查申报表</t>
    </r>
  </si>
  <si>
    <t>放款银行或机构名称</t>
  </si>
  <si>
    <t>月利率%</t>
  </si>
  <si>
    <t>借款用途</t>
  </si>
  <si>
    <t>担保条件</t>
  </si>
  <si>
    <t>利息计提截止日</t>
  </si>
  <si>
    <t>已支付利息截止日</t>
  </si>
  <si>
    <t>未计提利息金额</t>
  </si>
  <si>
    <t>外币基准日汇率</t>
  </si>
  <si>
    <r>
      <rPr>
        <sz val="9"/>
        <rFont val="宋体"/>
        <charset val="134"/>
      </rPr>
      <t>合</t>
    </r>
    <r>
      <rPr>
        <sz val="9"/>
        <rFont val="Arial Narrow"/>
        <charset val="134"/>
      </rPr>
      <t xml:space="preserve">                       </t>
    </r>
    <r>
      <rPr>
        <sz val="9"/>
        <rFont val="宋体"/>
        <charset val="134"/>
      </rPr>
      <t>计</t>
    </r>
  </si>
  <si>
    <t>交易性金融负债评估明细表</t>
  </si>
  <si>
    <t>交易性金融负债清查申报表</t>
  </si>
  <si>
    <r>
      <rPr>
        <sz val="9"/>
        <rFont val="宋体"/>
        <charset val="134"/>
      </rPr>
      <t>合</t>
    </r>
    <r>
      <rPr>
        <sz val="9"/>
        <rFont val="Arial Narrow"/>
        <charset val="134"/>
      </rPr>
      <t xml:space="preserve">                                    </t>
    </r>
    <r>
      <rPr>
        <sz val="9"/>
        <rFont val="宋体"/>
        <charset val="134"/>
      </rPr>
      <t>计</t>
    </r>
  </si>
  <si>
    <r>
      <rPr>
        <sz val="20"/>
        <rFont val="隶书"/>
        <charset val="134"/>
      </rPr>
      <t>应付票据评估明细表</t>
    </r>
  </si>
  <si>
    <r>
      <rPr>
        <sz val="20"/>
        <rFont val="隶书"/>
        <charset val="134"/>
      </rPr>
      <t>应付票据清查申报表</t>
    </r>
  </si>
  <si>
    <r>
      <rPr>
        <sz val="9"/>
        <rFont val="宋体"/>
        <charset val="134"/>
      </rPr>
      <t>合</t>
    </r>
    <r>
      <rPr>
        <sz val="9"/>
        <rFont val="Arial Narrow"/>
        <charset val="134"/>
      </rPr>
      <t xml:space="preserve">                         </t>
    </r>
    <r>
      <rPr>
        <sz val="9"/>
        <rFont val="宋体"/>
        <charset val="134"/>
      </rPr>
      <t>计</t>
    </r>
  </si>
  <si>
    <t>应付账款评估明细表</t>
  </si>
  <si>
    <t>应付账款清查申报表</t>
  </si>
  <si>
    <t>预收账款评估明细表</t>
  </si>
  <si>
    <t>预收账款清查申报表</t>
  </si>
  <si>
    <r>
      <rPr>
        <sz val="20"/>
        <rFont val="隶书"/>
        <charset val="134"/>
      </rPr>
      <t>应付职工薪酬评估明细表</t>
    </r>
  </si>
  <si>
    <r>
      <rPr>
        <sz val="20"/>
        <rFont val="隶书"/>
        <charset val="134"/>
      </rPr>
      <t>应付职工薪酬清查申报表</t>
    </r>
  </si>
  <si>
    <t>工资、奖金、津贴和补贴</t>
  </si>
  <si>
    <t>职工福利费</t>
  </si>
  <si>
    <t>医疗保险费</t>
  </si>
  <si>
    <t>基本养老保险费</t>
  </si>
  <si>
    <t>年金缴费</t>
  </si>
  <si>
    <t>失业保险费</t>
  </si>
  <si>
    <t>工伤保险费</t>
  </si>
  <si>
    <t>生育保险费</t>
  </si>
  <si>
    <t>住房公积金</t>
  </si>
  <si>
    <t>工会经费</t>
  </si>
  <si>
    <t>职工教育经费</t>
  </si>
  <si>
    <t>非货币性福利</t>
  </si>
  <si>
    <t>辞退福利</t>
  </si>
  <si>
    <t>股份支付</t>
  </si>
  <si>
    <r>
      <rPr>
        <sz val="9"/>
        <rFont val="宋体"/>
        <charset val="134"/>
      </rPr>
      <t>合</t>
    </r>
    <r>
      <rPr>
        <sz val="9"/>
        <rFont val="Arial Narrow"/>
        <charset val="134"/>
      </rPr>
      <t xml:space="preserve">                          </t>
    </r>
    <r>
      <rPr>
        <sz val="9"/>
        <rFont val="宋体"/>
        <charset val="134"/>
      </rPr>
      <t>计</t>
    </r>
  </si>
  <si>
    <r>
      <rPr>
        <sz val="20"/>
        <rFont val="隶书"/>
        <charset val="134"/>
      </rPr>
      <t>应交税费评估明细表</t>
    </r>
  </si>
  <si>
    <r>
      <rPr>
        <sz val="20"/>
        <rFont val="隶书"/>
        <charset val="134"/>
      </rPr>
      <t>应交税费清查申报表</t>
    </r>
  </si>
  <si>
    <t>征税机关</t>
  </si>
  <si>
    <t>税费种类</t>
  </si>
  <si>
    <t>税率</t>
  </si>
  <si>
    <t>税款所属期间</t>
  </si>
  <si>
    <r>
      <rPr>
        <sz val="9"/>
        <rFont val="宋体"/>
        <charset val="134"/>
      </rPr>
      <t>合</t>
    </r>
    <r>
      <rPr>
        <sz val="9"/>
        <rFont val="Arial Narrow"/>
        <charset val="134"/>
      </rPr>
      <t xml:space="preserve">                             </t>
    </r>
    <r>
      <rPr>
        <sz val="9"/>
        <rFont val="宋体"/>
        <charset val="134"/>
      </rPr>
      <t>计</t>
    </r>
  </si>
  <si>
    <r>
      <rPr>
        <sz val="20"/>
        <rFont val="隶书"/>
        <charset val="134"/>
      </rPr>
      <t>应付利息评估明细表</t>
    </r>
  </si>
  <si>
    <r>
      <rPr>
        <sz val="20"/>
        <rFont val="隶书"/>
        <charset val="134"/>
      </rPr>
      <t>应付利息清查申报表</t>
    </r>
  </si>
  <si>
    <t xml:space="preserve"> </t>
  </si>
  <si>
    <r>
      <rPr>
        <sz val="20"/>
        <rFont val="隶书"/>
        <charset val="134"/>
      </rPr>
      <t>应付股利（应付利润）评估明细表</t>
    </r>
  </si>
  <si>
    <r>
      <rPr>
        <sz val="20"/>
        <rFont val="隶书"/>
        <charset val="134"/>
      </rPr>
      <t>应付股利（应付利润）清查申报表</t>
    </r>
  </si>
  <si>
    <t>投资单位名称（股东）</t>
  </si>
  <si>
    <t>利润所属期间</t>
  </si>
  <si>
    <r>
      <rPr>
        <sz val="20"/>
        <rFont val="隶书"/>
        <charset val="134"/>
      </rPr>
      <t>其他应付款评估明细表</t>
    </r>
  </si>
  <si>
    <r>
      <rPr>
        <sz val="20"/>
        <rFont val="隶书"/>
        <charset val="134"/>
      </rPr>
      <t>其他应付款清查申报表</t>
    </r>
  </si>
  <si>
    <r>
      <rPr>
        <sz val="20"/>
        <rFont val="隶书"/>
        <charset val="134"/>
      </rPr>
      <t>一年内到期的非流动负债评估明细表</t>
    </r>
  </si>
  <si>
    <r>
      <rPr>
        <sz val="20"/>
        <rFont val="隶书"/>
        <charset val="134"/>
      </rPr>
      <t>一年内到期的非流动负债清查申报表</t>
    </r>
  </si>
  <si>
    <t>结算项目</t>
  </si>
  <si>
    <t>票面月利率%</t>
  </si>
  <si>
    <t>外币金额</t>
  </si>
  <si>
    <r>
      <rPr>
        <sz val="20"/>
        <rFont val="隶书"/>
        <charset val="134"/>
      </rPr>
      <t>其他流动负债评估明细表</t>
    </r>
  </si>
  <si>
    <r>
      <rPr>
        <sz val="20"/>
        <rFont val="隶书"/>
        <charset val="134"/>
      </rPr>
      <t>其他流动负债清查申报表</t>
    </r>
  </si>
  <si>
    <r>
      <rPr>
        <sz val="20"/>
        <rFont val="隶书"/>
        <charset val="134"/>
      </rPr>
      <t>非流动负债评估汇总表</t>
    </r>
  </si>
  <si>
    <r>
      <rPr>
        <sz val="20"/>
        <rFont val="隶书"/>
        <charset val="134"/>
      </rPr>
      <t>非流动负债申报汇总表</t>
    </r>
  </si>
  <si>
    <t>6-1</t>
  </si>
  <si>
    <t>6-2</t>
  </si>
  <si>
    <t>6-3</t>
  </si>
  <si>
    <t>6-4</t>
  </si>
  <si>
    <t>6-5</t>
  </si>
  <si>
    <t>6-6</t>
  </si>
  <si>
    <t>6-7</t>
  </si>
  <si>
    <t>6</t>
  </si>
  <si>
    <t>返回非流动负债汇总表</t>
  </si>
  <si>
    <r>
      <rPr>
        <sz val="20"/>
        <rFont val="隶书"/>
        <charset val="134"/>
      </rPr>
      <t>长期借款评估明细表</t>
    </r>
  </si>
  <si>
    <r>
      <rPr>
        <sz val="20"/>
        <rFont val="隶书"/>
        <charset val="134"/>
      </rPr>
      <t>长期借款清查申报表</t>
    </r>
  </si>
  <si>
    <t>月利率‰</t>
  </si>
  <si>
    <t>应付债券评估明细表</t>
  </si>
  <si>
    <t>应付债券清查申报表</t>
  </si>
  <si>
    <t>债券发行单位</t>
  </si>
  <si>
    <t xml:space="preserve"> 备 注</t>
  </si>
  <si>
    <r>
      <rPr>
        <sz val="20"/>
        <rFont val="隶书"/>
        <charset val="134"/>
      </rPr>
      <t>长期应付款评估明细表</t>
    </r>
  </si>
  <si>
    <r>
      <rPr>
        <sz val="20"/>
        <rFont val="隶书"/>
        <charset val="134"/>
      </rPr>
      <t>长期应付款清查申报表</t>
    </r>
  </si>
  <si>
    <t>初始额</t>
  </si>
  <si>
    <t>利息及汇率净损失</t>
  </si>
  <si>
    <t>专项应付款评估明细表</t>
  </si>
  <si>
    <t>专项应付款清查申报表</t>
  </si>
  <si>
    <t>户名（或结算对象）</t>
  </si>
  <si>
    <t>款项用途</t>
  </si>
  <si>
    <t>形成资产后处理方式</t>
  </si>
  <si>
    <r>
      <rPr>
        <sz val="20"/>
        <rFont val="隶书"/>
        <charset val="134"/>
      </rPr>
      <t>预计负债评估明细表</t>
    </r>
  </si>
  <si>
    <r>
      <rPr>
        <sz val="20"/>
        <rFont val="隶书"/>
        <charset val="134"/>
      </rPr>
      <t>预计负债清查申报表</t>
    </r>
  </si>
  <si>
    <r>
      <rPr>
        <sz val="20"/>
        <rFont val="隶书"/>
        <charset val="134"/>
      </rPr>
      <t>递延所得税负债评估明细表</t>
    </r>
  </si>
  <si>
    <r>
      <rPr>
        <sz val="20"/>
        <rFont val="隶书"/>
        <charset val="134"/>
      </rPr>
      <t>递延所得税负债清查申报表</t>
    </r>
  </si>
  <si>
    <t>内容</t>
  </si>
  <si>
    <r>
      <rPr>
        <sz val="20"/>
        <rFont val="隶书"/>
        <charset val="134"/>
      </rPr>
      <t>其他非流动负债评估明细表</t>
    </r>
  </si>
  <si>
    <r>
      <rPr>
        <sz val="20"/>
        <rFont val="隶书"/>
        <charset val="134"/>
      </rPr>
      <t>其他非流动负债清查申报表</t>
    </r>
  </si>
</sst>
</file>

<file path=xl/styles.xml><?xml version="1.0" encoding="utf-8"?>
<styleSheet xmlns="http://schemas.openxmlformats.org/spreadsheetml/2006/main">
  <numFmts count="52">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numFmt numFmtId="177" formatCode="_-* #,##0.00\¥_-;\-* #,##0.00\¥_-;_-* &quot;-&quot;??\¥_-;_-@_-"/>
    <numFmt numFmtId="178" formatCode="_-#0&quot;.&quot;0000_-;\(#0&quot;.&quot;0000\);_-\ \ &quot;-&quot;_-;_-@_-"/>
    <numFmt numFmtId="179" formatCode="#,##0.0"/>
    <numFmt numFmtId="180" formatCode="_([$€-2]* #,##0.00_);_([$€-2]* \(#,##0.00\);_([$€-2]* &quot;-&quot;??_)"/>
    <numFmt numFmtId="181" formatCode="#,##0.00\¥;[Red]\-#,##0.00\¥"/>
    <numFmt numFmtId="182" formatCode="_-#,##0_-;\(#,##0\);_-\ \ &quot;-&quot;_-;_-@_-"/>
    <numFmt numFmtId="183" formatCode="_(* #,##0_);_(* \(#,##0\);_(* &quot;-&quot;_);_(@_)"/>
    <numFmt numFmtId="184" formatCode="_(&quot;$&quot;* #,##0_);_(&quot;$&quot;* \(#,##0\);_(&quot;$&quot;* &quot;-&quot;??_);_(@_)"/>
    <numFmt numFmtId="185" formatCode="_ * #,##0_ ;_ * \-#,##0_ ;_ * &quot;-&quot;??_ ;_ @_ "/>
    <numFmt numFmtId="186" formatCode="#,##0.00_ "/>
    <numFmt numFmtId="187" formatCode="mmm\ dd\,\ yy"/>
    <numFmt numFmtId="188" formatCode="0_);[Red]\(0\)"/>
    <numFmt numFmtId="189" formatCode="yyyy&quot;年&quot;m&quot;月&quot;;@"/>
    <numFmt numFmtId="190" formatCode="_-&quot;£&quot;* #,##0_-;\-&quot;£&quot;* #,##0_-;_-&quot;£&quot;* &quot;-&quot;_-;_-@_-"/>
    <numFmt numFmtId="191" formatCode="#,##0.00\¥;\-#,##0.00\¥"/>
    <numFmt numFmtId="192" formatCode="_-#0&quot;.&quot;0,_-;\(#0&quot;.&quot;0,\);_-\ \ &quot;-&quot;_-;_-@_-"/>
    <numFmt numFmtId="193" formatCode="_-&quot;£&quot;* #,##0.00_-;\-&quot;£&quot;* #,##0.00_-;_-&quot;£&quot;* &quot;-&quot;??_-;_-@_-"/>
    <numFmt numFmtId="194" formatCode="_ \¥* #,##0_ ;_ \¥* \-#,##0_ ;_ \¥* &quot;-&quot;_ ;_ @_ "/>
    <numFmt numFmtId="195" formatCode="_(* #,##0.00_);_(* \(#,##0.00\);_(* &quot;-&quot;??_);_(@_)"/>
    <numFmt numFmtId="196" formatCode="_-* #,##0.00_-;\-* #,##0.00_-;_-* &quot;-&quot;??_-;_-@_-"/>
    <numFmt numFmtId="197" formatCode="mm/dd/yy_)"/>
    <numFmt numFmtId="198" formatCode="0.0%"/>
    <numFmt numFmtId="199" formatCode="_-* #,##0\¥_-;\-* #,##0\¥_-;_-* &quot;-&quot;\¥_-;_-@_-"/>
    <numFmt numFmtId="200" formatCode="&quot;$&quot;#,##0.00_);&quot;\&quot;&quot;\&quot;&quot;\&quot;&quot;\&quot;&quot;\&quot;&quot;\&quot;&quot;\&quot;&quot;\&quot;&quot;\&quot;&quot;\&quot;&quot;\&quot;&quot;\&quot;\(&quot;$&quot;#,##0.00&quot;\&quot;&quot;\&quot;&quot;\&quot;&quot;\&quot;&quot;\&quot;&quot;\&quot;&quot;\&quot;&quot;\&quot;&quot;\&quot;&quot;\&quot;&quot;\&quot;&quot;\&quot;\)"/>
    <numFmt numFmtId="201" formatCode="0.0000%"/>
    <numFmt numFmtId="202" formatCode="0.000%"/>
    <numFmt numFmtId="203" formatCode="&quot;$&quot;#,##0;\-&quot;$&quot;#,##0"/>
    <numFmt numFmtId="204" formatCode="mmm/yyyy;_-\ &quot;N/A&quot;_-;_-\ &quot;-&quot;_-"/>
    <numFmt numFmtId="205" formatCode="_-#,###.00,_-;\(#,###.00,\);_-\ \ &quot;-&quot;_-;_-@_-"/>
    <numFmt numFmtId="206" formatCode="yyyy\.mm"/>
    <numFmt numFmtId="207" formatCode="#,##0\ &quot; &quot;;\(#,##0\)\ ;&quot;—&quot;&quot; &quot;&quot; &quot;&quot; &quot;&quot; &quot;"/>
    <numFmt numFmtId="208" formatCode="_-#,##0.00_-;\(#,##0.00\);_-\ \ &quot;-&quot;_-;_-@_-"/>
    <numFmt numFmtId="209" formatCode="_-#,##0%_-;\(#,##0%\);_-\ &quot;-&quot;_-"/>
    <numFmt numFmtId="210" formatCode="#,##0.00;\(#,##0.00\)"/>
    <numFmt numFmtId="211" formatCode="&quot;\&quot;#,##0;[Red]&quot;\&quot;&quot;\&quot;&quot;\&quot;&quot;\&quot;&quot;\&quot;&quot;\&quot;&quot;\&quot;\-#,##0"/>
    <numFmt numFmtId="212" formatCode="mmm/dd/yyyy;_-\ &quot;N/A&quot;_-;_-\ &quot;-&quot;_-"/>
    <numFmt numFmtId="213" formatCode="#,##0;\(#,##0\)"/>
    <numFmt numFmtId="214" formatCode="General&quot;年&quot;"/>
    <numFmt numFmtId="215" formatCode="_-* #,##0_-;\-* #,##0_-;_-* &quot;-&quot;??_-;_-@_-"/>
    <numFmt numFmtId="216" formatCode="_-#,###,_-;\(#,###,\);_-\ \ &quot;-&quot;_-;_-@_-"/>
    <numFmt numFmtId="217" formatCode="0_ "/>
    <numFmt numFmtId="218" formatCode="_(&quot;$&quot;* #,##0.00_);_(&quot;$&quot;* \(#,##0.00\);_(&quot;$&quot;* &quot;-&quot;??_);_(@_)"/>
    <numFmt numFmtId="219" formatCode="000000"/>
    <numFmt numFmtId="220" formatCode="_-* #,##0_-;\-* #,##0_-;_-* &quot;-&quot;_-;_-@_-"/>
    <numFmt numFmtId="221" formatCode="_(&quot;$&quot;* #,##0.0_);_(&quot;$&quot;* \(#,##0.0\);_(&quot;$&quot;* &quot;-&quot;??_);_(@_)"/>
    <numFmt numFmtId="222" formatCode="0.00_ "/>
    <numFmt numFmtId="223" formatCode="0.00_);[Red]\(0.00\)"/>
  </numFmts>
  <fonts count="148">
    <font>
      <sz val="12"/>
      <name val="Times New Roman"/>
      <charset val="134"/>
    </font>
    <font>
      <u/>
      <sz val="10"/>
      <color indexed="12"/>
      <name val="宋体"/>
      <charset val="134"/>
    </font>
    <font>
      <sz val="10"/>
      <name val="Times New Roman"/>
      <charset val="134"/>
    </font>
    <font>
      <sz val="20"/>
      <name val="隶书"/>
      <charset val="134"/>
    </font>
    <font>
      <sz val="9"/>
      <name val="Arial Narrow"/>
      <charset val="134"/>
    </font>
    <font>
      <sz val="9"/>
      <name val="宋体"/>
      <charset val="134"/>
    </font>
    <font>
      <b/>
      <sz val="9"/>
      <name val="楷体_GB2312"/>
      <charset val="134"/>
    </font>
    <font>
      <b/>
      <sz val="9"/>
      <name val="Arial Narrow"/>
      <charset val="134"/>
    </font>
    <font>
      <sz val="10"/>
      <name val="Arial Narrow"/>
      <charset val="134"/>
    </font>
    <font>
      <sz val="10"/>
      <name val="宋体"/>
      <charset val="134"/>
    </font>
    <font>
      <b/>
      <sz val="10"/>
      <name val="楷体_GB2312"/>
      <charset val="134"/>
    </font>
    <font>
      <sz val="10"/>
      <color indexed="8"/>
      <name val="楷体_GB2312"/>
      <charset val="134"/>
    </font>
    <font>
      <sz val="10"/>
      <name val="楷体_GB2312"/>
      <charset val="134"/>
    </font>
    <font>
      <sz val="9"/>
      <color indexed="8"/>
      <name val="宋体"/>
      <charset val="134"/>
      <scheme val="minor"/>
    </font>
    <font>
      <sz val="9"/>
      <name val="楷体_GB2312"/>
      <charset val="134"/>
    </font>
    <font>
      <sz val="9"/>
      <color indexed="8"/>
      <name val="楷体_GB2312"/>
      <charset val="134"/>
    </font>
    <font>
      <u/>
      <sz val="12"/>
      <color indexed="12"/>
      <name val="宋体"/>
      <charset val="134"/>
    </font>
    <font>
      <b/>
      <sz val="9"/>
      <name val="宋体"/>
      <charset val="134"/>
    </font>
    <font>
      <b/>
      <sz val="9"/>
      <name val="仿宋_GB2312"/>
      <charset val="134"/>
    </font>
    <font>
      <sz val="11"/>
      <name val="宋体"/>
      <charset val="134"/>
      <scheme val="minor"/>
    </font>
    <font>
      <sz val="9"/>
      <color indexed="8"/>
      <name val="宋体"/>
      <charset val="134"/>
    </font>
    <font>
      <sz val="9"/>
      <name val="宋体"/>
      <charset val="134"/>
      <scheme val="minor"/>
    </font>
    <font>
      <sz val="9"/>
      <color theme="1"/>
      <name val="宋体"/>
      <charset val="134"/>
      <scheme val="minor"/>
    </font>
    <font>
      <sz val="10"/>
      <color indexed="8"/>
      <name val="宋体"/>
      <charset val="134"/>
      <scheme val="minor"/>
    </font>
    <font>
      <b/>
      <sz val="9"/>
      <name val="宋体"/>
      <charset val="134"/>
      <scheme val="minor"/>
    </font>
    <font>
      <sz val="9"/>
      <color rgb="FFFF0000"/>
      <name val="宋体"/>
      <charset val="134"/>
      <scheme val="minor"/>
    </font>
    <font>
      <sz val="9"/>
      <name val="仿宋_GB2312"/>
      <charset val="134"/>
    </font>
    <font>
      <sz val="9"/>
      <color indexed="8"/>
      <name val="Arial Narrow"/>
      <charset val="134"/>
    </font>
    <font>
      <b/>
      <sz val="9"/>
      <color indexed="8"/>
      <name val="楷体_GB2312"/>
      <charset val="134"/>
    </font>
    <font>
      <sz val="9"/>
      <color indexed="8"/>
      <name val="仿宋_GB2312"/>
      <charset val="134"/>
    </font>
    <font>
      <b/>
      <sz val="12"/>
      <name val="宋体"/>
      <charset val="134"/>
    </font>
    <font>
      <sz val="12"/>
      <name val="宋体"/>
      <charset val="134"/>
    </font>
    <font>
      <b/>
      <sz val="10"/>
      <color indexed="8"/>
      <name val="楷体_GB2312"/>
      <charset val="134"/>
    </font>
    <font>
      <sz val="10"/>
      <color indexed="8"/>
      <name val="Arial Narrow"/>
      <charset val="134"/>
    </font>
    <font>
      <b/>
      <sz val="10"/>
      <name val="Arial Narrow"/>
      <charset val="134"/>
    </font>
    <font>
      <b/>
      <sz val="16"/>
      <name val="Times New Roman"/>
      <charset val="134"/>
    </font>
    <font>
      <b/>
      <sz val="16"/>
      <name val="宋体"/>
      <charset val="134"/>
    </font>
    <font>
      <b/>
      <sz val="22"/>
      <name val="华文新魏"/>
      <charset val="134"/>
    </font>
    <font>
      <b/>
      <sz val="26"/>
      <name val="Times New Roman"/>
      <charset val="134"/>
    </font>
    <font>
      <sz val="14"/>
      <name val="Times New Roman"/>
      <charset val="134"/>
    </font>
    <font>
      <b/>
      <sz val="12"/>
      <name val="Times New Roman"/>
      <charset val="134"/>
    </font>
    <font>
      <sz val="12"/>
      <name val="仿宋_GB2312"/>
      <charset val="134"/>
    </font>
    <font>
      <b/>
      <sz val="12"/>
      <name val="黑体"/>
      <charset val="134"/>
    </font>
    <font>
      <sz val="12"/>
      <color indexed="10"/>
      <name val="宋体"/>
      <charset val="134"/>
    </font>
    <font>
      <b/>
      <sz val="10"/>
      <name val="宋体"/>
      <charset val="134"/>
    </font>
    <font>
      <b/>
      <sz val="14"/>
      <name val="宋体"/>
      <charset val="134"/>
    </font>
    <font>
      <u/>
      <sz val="10"/>
      <color indexed="10"/>
      <name val="宋体"/>
      <charset val="134"/>
    </font>
    <font>
      <u/>
      <sz val="10"/>
      <color indexed="40"/>
      <name val="宋体"/>
      <charset val="134"/>
    </font>
    <font>
      <sz val="10"/>
      <color indexed="10"/>
      <name val="宋体"/>
      <charset val="134"/>
    </font>
    <font>
      <sz val="12"/>
      <color indexed="10"/>
      <name val="Times New Roman"/>
      <charset val="134"/>
    </font>
    <font>
      <sz val="10"/>
      <color indexed="12"/>
      <name val="宋体"/>
      <charset val="134"/>
    </font>
    <font>
      <sz val="11"/>
      <name val="ＭＳ Ｐゴシック"/>
      <charset val="134"/>
    </font>
    <font>
      <sz val="11"/>
      <color indexed="8"/>
      <name val="宋体"/>
      <charset val="134"/>
    </font>
    <font>
      <b/>
      <sz val="10"/>
      <color indexed="9"/>
      <name val="宋体"/>
      <charset val="134"/>
    </font>
    <font>
      <b/>
      <sz val="18"/>
      <color theme="3"/>
      <name val="宋体"/>
      <charset val="134"/>
      <scheme val="minor"/>
    </font>
    <font>
      <sz val="11"/>
      <color indexed="52"/>
      <name val="宋体"/>
      <charset val="134"/>
    </font>
    <font>
      <sz val="11"/>
      <color theme="1"/>
      <name val="宋体"/>
      <charset val="0"/>
      <scheme val="minor"/>
    </font>
    <font>
      <sz val="11"/>
      <color rgb="FF3F3F76"/>
      <name val="宋体"/>
      <charset val="0"/>
      <scheme val="minor"/>
    </font>
    <font>
      <i/>
      <sz val="10"/>
      <color indexed="23"/>
      <name val="宋体"/>
      <charset val="134"/>
    </font>
    <font>
      <b/>
      <sz val="15"/>
      <color theme="3"/>
      <name val="宋体"/>
      <charset val="134"/>
      <scheme val="minor"/>
    </font>
    <font>
      <sz val="11"/>
      <color rgb="FF9C0006"/>
      <name val="宋体"/>
      <charset val="0"/>
      <scheme val="minor"/>
    </font>
    <font>
      <sz val="10"/>
      <color indexed="52"/>
      <name val="宋体"/>
      <charset val="134"/>
    </font>
    <font>
      <b/>
      <sz val="11"/>
      <color rgb="FF3F3F3F"/>
      <name val="宋体"/>
      <charset val="0"/>
      <scheme val="minor"/>
    </font>
    <font>
      <sz val="11"/>
      <color theme="1"/>
      <name val="宋体"/>
      <charset val="134"/>
      <scheme val="minor"/>
    </font>
    <font>
      <b/>
      <sz val="11"/>
      <color indexed="52"/>
      <name val="宋体"/>
      <charset val="134"/>
    </font>
    <font>
      <u/>
      <sz val="11"/>
      <color rgb="FF800080"/>
      <name val="宋体"/>
      <charset val="0"/>
      <scheme val="minor"/>
    </font>
    <font>
      <sz val="11"/>
      <color indexed="10"/>
      <name val="宋体"/>
      <charset val="134"/>
    </font>
    <font>
      <sz val="11"/>
      <color theme="0"/>
      <name val="宋体"/>
      <charset val="0"/>
      <scheme val="minor"/>
    </font>
    <font>
      <b/>
      <sz val="11"/>
      <color indexed="9"/>
      <name val="宋体"/>
      <charset val="134"/>
    </font>
    <font>
      <b/>
      <sz val="11"/>
      <color theme="3"/>
      <name val="宋体"/>
      <charset val="134"/>
      <scheme val="minor"/>
    </font>
    <font>
      <sz val="10"/>
      <color indexed="17"/>
      <name val="宋体"/>
      <charset val="134"/>
    </font>
    <font>
      <b/>
      <sz val="10"/>
      <color indexed="52"/>
      <name val="宋体"/>
      <charset val="134"/>
    </font>
    <font>
      <sz val="11"/>
      <color rgb="FF9C6500"/>
      <name val="宋体"/>
      <charset val="0"/>
      <scheme val="minor"/>
    </font>
    <font>
      <sz val="10"/>
      <name val="Arial"/>
      <charset val="134"/>
    </font>
    <font>
      <sz val="10"/>
      <color indexed="8"/>
      <name val="宋体"/>
      <charset val="134"/>
    </font>
    <font>
      <sz val="10"/>
      <color indexed="9"/>
      <name val="宋体"/>
      <charset val="134"/>
    </font>
    <font>
      <sz val="11"/>
      <color indexed="9"/>
      <name val="宋体"/>
      <charset val="134"/>
    </font>
    <font>
      <sz val="8"/>
      <name val="Times New Roman"/>
      <charset val="134"/>
    </font>
    <font>
      <sz val="11"/>
      <color theme="1"/>
      <name val="宋体"/>
      <charset val="134"/>
      <scheme val="minor"/>
    </font>
    <font>
      <b/>
      <sz val="11"/>
      <color indexed="62"/>
      <name val="宋体"/>
      <charset val="134"/>
    </font>
    <font>
      <b/>
      <sz val="13"/>
      <color theme="3"/>
      <name val="宋体"/>
      <charset val="134"/>
      <scheme val="minor"/>
    </font>
    <font>
      <i/>
      <sz val="11"/>
      <color rgb="FF7F7F7F"/>
      <name val="宋体"/>
      <charset val="0"/>
      <scheme val="minor"/>
    </font>
    <font>
      <sz val="11"/>
      <color rgb="FFFF0000"/>
      <name val="宋体"/>
      <charset val="0"/>
      <scheme val="minor"/>
    </font>
    <font>
      <sz val="11"/>
      <color indexed="62"/>
      <name val="宋体"/>
      <charset val="134"/>
    </font>
    <font>
      <sz val="8"/>
      <name val="Arial"/>
      <charset val="134"/>
    </font>
    <font>
      <b/>
      <sz val="15"/>
      <color indexed="6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0"/>
      <color indexed="20"/>
      <name val="宋体"/>
      <charset val="134"/>
    </font>
    <font>
      <sz val="11"/>
      <color rgb="FF006100"/>
      <name val="宋体"/>
      <charset val="0"/>
      <scheme val="minor"/>
    </font>
    <font>
      <b/>
      <sz val="18"/>
      <color indexed="62"/>
      <name val="宋体"/>
      <charset val="134"/>
    </font>
    <font>
      <sz val="10"/>
      <color indexed="62"/>
      <name val="宋体"/>
      <charset val="134"/>
    </font>
    <font>
      <sz val="10"/>
      <color indexed="60"/>
      <name val="宋体"/>
      <charset val="134"/>
    </font>
    <font>
      <sz val="10"/>
      <name val="Helv"/>
      <charset val="134"/>
    </font>
    <font>
      <u val="singleAccounting"/>
      <vertAlign val="subscript"/>
      <sz val="10"/>
      <name val="Times New Roman"/>
      <charset val="134"/>
    </font>
    <font>
      <b/>
      <sz val="12"/>
      <name val="Arial"/>
      <charset val="134"/>
    </font>
    <font>
      <sz val="11"/>
      <name val="蹈框"/>
      <charset val="134"/>
    </font>
    <font>
      <sz val="10"/>
      <name val="MS Sans Serif"/>
      <charset val="134"/>
    </font>
    <font>
      <sz val="11"/>
      <color indexed="8"/>
      <name val="宋体"/>
      <charset val="134"/>
      <scheme val="minor"/>
    </font>
    <font>
      <i/>
      <sz val="9"/>
      <name val="Times New Roman"/>
      <charset val="134"/>
    </font>
    <font>
      <sz val="12"/>
      <name val="???"/>
      <charset val="134"/>
    </font>
    <font>
      <sz val="11"/>
      <color indexed="60"/>
      <name val="宋体"/>
      <charset val="134"/>
    </font>
    <font>
      <b/>
      <sz val="10"/>
      <color indexed="63"/>
      <name val="宋体"/>
      <charset val="134"/>
    </font>
    <font>
      <sz val="11"/>
      <color indexed="20"/>
      <name val="宋体"/>
      <charset val="134"/>
    </font>
    <font>
      <b/>
      <sz val="10"/>
      <name val="MS Sans Serif"/>
      <charset val="134"/>
    </font>
    <font>
      <sz val="12"/>
      <name val="바탕체"/>
      <charset val="134"/>
    </font>
    <font>
      <sz val="11"/>
      <color indexed="17"/>
      <name val="宋体"/>
      <charset val="134"/>
    </font>
    <font>
      <sz val="10"/>
      <color rgb="FF9C0006"/>
      <name val="宋体"/>
      <charset val="134"/>
    </font>
    <font>
      <b/>
      <sz val="10"/>
      <name val="Helv"/>
      <charset val="134"/>
    </font>
    <font>
      <i/>
      <sz val="12"/>
      <name val="Times New Roman"/>
      <charset val="134"/>
    </font>
    <font>
      <b/>
      <sz val="11"/>
      <name val="Helv"/>
      <charset val="134"/>
    </font>
    <font>
      <b/>
      <sz val="13"/>
      <color indexed="62"/>
      <name val="宋体"/>
      <charset val="134"/>
    </font>
    <font>
      <b/>
      <sz val="8"/>
      <name val="Arial"/>
      <charset val="134"/>
    </font>
    <font>
      <sz val="10"/>
      <name val="MS Serif"/>
      <charset val="134"/>
    </font>
    <font>
      <sz val="10"/>
      <name val="Courier"/>
      <charset val="134"/>
    </font>
    <font>
      <sz val="10"/>
      <color indexed="16"/>
      <name val="MS Serif"/>
      <charset val="134"/>
    </font>
    <font>
      <sz val="11"/>
      <name val="Times New Roman"/>
      <charset val="134"/>
    </font>
    <font>
      <b/>
      <sz val="12"/>
      <name val="Helv"/>
      <charset val="134"/>
    </font>
    <font>
      <i/>
      <sz val="11"/>
      <color indexed="23"/>
      <name val="宋体"/>
      <charset val="134"/>
    </font>
    <font>
      <sz val="18"/>
      <name val="Times New Roman"/>
      <charset val="134"/>
    </font>
    <font>
      <b/>
      <sz val="13"/>
      <name val="Times New Roman"/>
      <charset val="134"/>
    </font>
    <font>
      <b/>
      <i/>
      <sz val="12"/>
      <name val="Times New Roman"/>
      <charset val="134"/>
    </font>
    <font>
      <sz val="12"/>
      <name val="Arial"/>
      <charset val="134"/>
    </font>
    <font>
      <sz val="7"/>
      <name val="Small Fonts"/>
      <charset val="134"/>
    </font>
    <font>
      <b/>
      <i/>
      <sz val="16"/>
      <name val="Helv"/>
      <charset val="134"/>
    </font>
    <font>
      <sz val="10"/>
      <color indexed="8"/>
      <name val="MS Sans Serif"/>
      <charset val="134"/>
    </font>
    <font>
      <sz val="10"/>
      <name val="Tms Rmn"/>
      <charset val="134"/>
    </font>
    <font>
      <b/>
      <sz val="14"/>
      <color indexed="9"/>
      <name val="Times New Roman"/>
      <charset val="134"/>
    </font>
    <font>
      <b/>
      <sz val="12"/>
      <name val="MS Sans Serif"/>
      <charset val="134"/>
    </font>
    <font>
      <sz val="12"/>
      <name val="MS Sans Serif"/>
      <charset val="134"/>
    </font>
    <font>
      <b/>
      <sz val="8"/>
      <color indexed="8"/>
      <name val="Helv"/>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2"/>
      <color theme="1"/>
      <name val="宋体"/>
      <charset val="134"/>
      <scheme val="minor"/>
    </font>
    <font>
      <b/>
      <sz val="11"/>
      <color indexed="63"/>
      <name val="宋体"/>
      <charset val="134"/>
    </font>
    <font>
      <sz val="11"/>
      <color theme="1"/>
      <name val="宋体"/>
      <charset val="134"/>
      <scheme val="minor"/>
    </font>
    <font>
      <sz val="12"/>
      <color theme="1"/>
      <name val="宋体"/>
      <charset val="134"/>
    </font>
    <font>
      <sz val="11"/>
      <name val="宋体"/>
      <charset val="134"/>
    </font>
    <font>
      <u/>
      <sz val="11"/>
      <color theme="10"/>
      <name val="宋体"/>
      <charset val="134"/>
      <scheme val="minor"/>
    </font>
    <font>
      <sz val="10"/>
      <color rgb="FF006100"/>
      <name val="宋体"/>
      <charset val="134"/>
    </font>
    <font>
      <b/>
      <sz val="10"/>
      <color indexed="8"/>
      <name val="宋体"/>
      <charset val="134"/>
    </font>
    <font>
      <b/>
      <sz val="11"/>
      <color indexed="8"/>
      <name val="宋体"/>
      <charset val="134"/>
    </font>
    <font>
      <b/>
      <vertAlign val="superscript"/>
      <sz val="9"/>
      <name val="楷体_GB2312"/>
      <charset val="134"/>
    </font>
    <font>
      <sz val="14"/>
      <name val="隶书"/>
      <charset val="134"/>
    </font>
  </fonts>
  <fills count="66">
    <fill>
      <patternFill patternType="none"/>
    </fill>
    <fill>
      <patternFill patternType="gray125"/>
    </fill>
    <fill>
      <patternFill patternType="solid">
        <fgColor indexed="9"/>
        <bgColor indexed="64"/>
      </patternFill>
    </fill>
    <fill>
      <patternFill patternType="solid">
        <fgColor theme="0" tint="-0.149998474074526"/>
        <bgColor indexed="64"/>
      </patternFill>
    </fill>
    <fill>
      <patternFill patternType="solid">
        <fgColor theme="0"/>
        <bgColor indexed="64"/>
      </patternFill>
    </fill>
    <fill>
      <patternFill patternType="solid">
        <fgColor rgb="FFFFFF00"/>
        <bgColor indexed="64"/>
      </patternFill>
    </fill>
    <fill>
      <patternFill patternType="solid">
        <fgColor indexed="40"/>
        <bgColor indexed="64"/>
      </patternFill>
    </fill>
    <fill>
      <patternFill patternType="solid">
        <fgColor indexed="13"/>
        <bgColor indexed="64"/>
      </patternFill>
    </fill>
    <fill>
      <patternFill patternType="solid">
        <fgColor indexed="10"/>
        <bgColor indexed="64"/>
      </patternFill>
    </fill>
    <fill>
      <patternFill patternType="solid">
        <fgColor indexed="11"/>
        <bgColor indexed="64"/>
      </patternFill>
    </fill>
    <fill>
      <patternFill patternType="solid">
        <fgColor indexed="55"/>
        <bgColor indexed="64"/>
      </patternFill>
    </fill>
    <fill>
      <patternFill patternType="solid">
        <fgColor theme="7"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indexed="22"/>
        <bgColor indexed="64"/>
      </patternFill>
    </fill>
    <fill>
      <patternFill patternType="solid">
        <fgColor theme="6" tint="0.399975585192419"/>
        <bgColor indexed="64"/>
      </patternFill>
    </fill>
    <fill>
      <patternFill patternType="solid">
        <fgColor theme="5"/>
        <bgColor indexed="64"/>
      </patternFill>
    </fill>
    <fill>
      <patternFill patternType="solid">
        <fgColor indexed="42"/>
        <bgColor indexed="64"/>
      </patternFill>
    </fill>
    <fill>
      <patternFill patternType="solid">
        <fgColor theme="5" tint="0.399975585192419"/>
        <bgColor indexed="64"/>
      </patternFill>
    </fill>
    <fill>
      <patternFill patternType="solid">
        <fgColor rgb="FFFFEB9C"/>
        <bgColor indexed="64"/>
      </patternFill>
    </fill>
    <fill>
      <patternFill patternType="solid">
        <fgColor indexed="26"/>
        <bgColor indexed="64"/>
      </patternFill>
    </fill>
    <fill>
      <patternFill patternType="solid">
        <fgColor indexed="46"/>
        <bgColor indexed="64"/>
      </patternFill>
    </fill>
    <fill>
      <patternFill patternType="solid">
        <fgColor indexed="47"/>
        <bgColor indexed="64"/>
      </patternFill>
    </fill>
    <fill>
      <patternFill patternType="solid">
        <fgColor theme="7"/>
        <bgColor indexed="64"/>
      </patternFill>
    </fill>
    <fill>
      <patternFill patternType="solid">
        <fgColor rgb="FFFFFFCC"/>
        <bgColor indexed="64"/>
      </patternFill>
    </fill>
    <fill>
      <patternFill patternType="solid">
        <fgColor indexed="29"/>
        <bgColor indexed="64"/>
      </patternFill>
    </fill>
    <fill>
      <patternFill patternType="solid">
        <fgColor indexed="31"/>
        <bgColor indexed="64"/>
      </patternFill>
    </fill>
    <fill>
      <patternFill patternType="solid">
        <fgColor theme="4"/>
        <bgColor indexed="64"/>
      </patternFill>
    </fill>
    <fill>
      <patternFill patternType="solid">
        <fgColor indexed="49"/>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1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45"/>
        <bgColor indexed="64"/>
      </patternFill>
    </fill>
    <fill>
      <patternFill patternType="solid">
        <fgColor rgb="FFC6EFCE"/>
        <bgColor indexed="64"/>
      </patternFill>
    </fill>
    <fill>
      <patternFill patternType="solid">
        <fgColor indexed="43"/>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indexed="51"/>
        <bgColor indexed="64"/>
      </patternFill>
    </fill>
    <fill>
      <patternFill patternType="solid">
        <fgColor indexed="53"/>
        <bgColor indexed="64"/>
      </patternFill>
    </fill>
    <fill>
      <patternFill patternType="solid">
        <fgColor indexed="62"/>
        <bgColor indexed="64"/>
      </patternFill>
    </fill>
    <fill>
      <patternFill patternType="solid">
        <fgColor indexed="36"/>
        <bgColor indexed="64"/>
      </patternFill>
    </fill>
    <fill>
      <patternFill patternType="solid">
        <fgColor indexed="15"/>
        <bgColor indexed="64"/>
      </patternFill>
    </fill>
    <fill>
      <patternFill patternType="solid">
        <fgColor indexed="44"/>
        <bgColor indexed="64"/>
      </patternFill>
    </fill>
    <fill>
      <patternFill patternType="solid">
        <fgColor indexed="57"/>
        <bgColor indexed="64"/>
      </patternFill>
    </fill>
    <fill>
      <patternFill patternType="solid">
        <fgColor indexed="30"/>
        <bgColor indexed="64"/>
      </patternFill>
    </fill>
    <fill>
      <patternFill patternType="solid">
        <fgColor indexed="52"/>
        <bgColor indexed="64"/>
      </patternFill>
    </fill>
    <fill>
      <patternFill patternType="solid">
        <fgColor rgb="FFFFC7CE"/>
        <bgColor indexed="64"/>
      </patternFill>
    </fill>
    <fill>
      <patternFill patternType="solid">
        <fgColor indexed="54"/>
        <bgColor indexed="64"/>
      </patternFill>
    </fill>
    <fill>
      <patternFill patternType="solid">
        <fgColor rgb="FFC6EFCE"/>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double">
        <color auto="1"/>
      </left>
      <right style="thin">
        <color auto="1"/>
      </right>
      <top style="thin">
        <color auto="1"/>
      </top>
      <bottom style="thin">
        <color auto="1"/>
      </bottom>
      <diagonal/>
    </border>
    <border>
      <left/>
      <right/>
      <top/>
      <bottom style="thin">
        <color auto="1"/>
      </bottom>
      <diagonal/>
    </border>
    <border>
      <left style="thin">
        <color auto="1"/>
      </left>
      <right style="double">
        <color auto="1"/>
      </right>
      <top style="thin">
        <color auto="1"/>
      </top>
      <bottom/>
      <diagonal/>
    </border>
    <border>
      <left style="double">
        <color auto="1"/>
      </left>
      <right style="thin">
        <color auto="1"/>
      </right>
      <top style="thin">
        <color auto="1"/>
      </top>
      <bottom/>
      <diagonal/>
    </border>
    <border>
      <left style="thin">
        <color auto="1"/>
      </left>
      <right style="double">
        <color auto="1"/>
      </right>
      <top/>
      <bottom style="thin">
        <color auto="1"/>
      </bottom>
      <diagonal/>
    </border>
    <border>
      <left style="double">
        <color auto="1"/>
      </left>
      <right style="thin">
        <color auto="1"/>
      </right>
      <top/>
      <bottom style="thin">
        <color auto="1"/>
      </bottom>
      <diagonal/>
    </border>
    <border>
      <left/>
      <right style="thin">
        <color auto="1"/>
      </right>
      <top/>
      <bottom style="thin">
        <color auto="1"/>
      </bottom>
      <diagonal/>
    </border>
    <border>
      <left style="thin">
        <color auto="1"/>
      </left>
      <right style="double">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double">
        <color auto="1"/>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indexed="4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bottom style="thick">
        <color indexed="22"/>
      </bottom>
      <diagonal/>
    </border>
    <border>
      <left/>
      <right/>
      <top style="medium">
        <color auto="1"/>
      </top>
      <bottom style="medium">
        <color auto="1"/>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s>
  <cellStyleXfs count="1743">
    <xf numFmtId="0" fontId="0" fillId="0" borderId="0"/>
    <xf numFmtId="42" fontId="63" fillId="0" borderId="0" applyFont="0" applyFill="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56" fillId="16" borderId="0" applyNumberFormat="0" applyBorder="0" applyAlignment="0" applyProtection="0">
      <alignment vertical="center"/>
    </xf>
    <xf numFmtId="0" fontId="74" fillId="23" borderId="0" applyNumberFormat="0" applyBorder="0" applyAlignment="0" applyProtection="0">
      <alignment vertical="center"/>
    </xf>
    <xf numFmtId="0" fontId="57" fillId="12" borderId="24" applyNumberFormat="0" applyAlignment="0" applyProtection="0">
      <alignment vertical="center"/>
    </xf>
    <xf numFmtId="44" fontId="63" fillId="0" borderId="0" applyFont="0" applyFill="0" applyBorder="0" applyAlignment="0" applyProtection="0">
      <alignment vertical="center"/>
    </xf>
    <xf numFmtId="0" fontId="73" fillId="0" borderId="0"/>
    <xf numFmtId="0" fontId="31" fillId="0" borderId="0" applyNumberFormat="0" applyFill="0" applyBorder="0" applyAlignment="0" applyProtection="0">
      <alignment horizontal="left"/>
    </xf>
    <xf numFmtId="0" fontId="51" fillId="0" borderId="0" applyFont="0" applyFill="0" applyBorder="0" applyAlignment="0" applyProtection="0"/>
    <xf numFmtId="0" fontId="77" fillId="0" borderId="0">
      <alignment horizontal="center" wrapText="1"/>
      <protection locked="0"/>
    </xf>
    <xf numFmtId="0" fontId="51" fillId="0" borderId="0" applyFont="0" applyFill="0" applyBorder="0" applyAlignment="0" applyProtection="0"/>
    <xf numFmtId="0" fontId="51" fillId="0" borderId="0" applyFont="0" applyFill="0" applyBorder="0" applyAlignment="0" applyProtection="0"/>
    <xf numFmtId="0" fontId="31" fillId="0" borderId="0"/>
    <xf numFmtId="0" fontId="52" fillId="0" borderId="0">
      <alignment vertical="center"/>
    </xf>
    <xf numFmtId="41" fontId="63" fillId="0" borderId="0" applyFont="0" applyFill="0" applyBorder="0" applyAlignment="0" applyProtection="0">
      <alignment vertical="center"/>
    </xf>
    <xf numFmtId="0" fontId="71" fillId="2" borderId="27" applyNumberFormat="0" applyAlignment="0" applyProtection="0">
      <alignment vertical="center"/>
    </xf>
    <xf numFmtId="0" fontId="51" fillId="0" borderId="0" applyFont="0" applyFill="0" applyBorder="0" applyAlignment="0" applyProtection="0"/>
    <xf numFmtId="0" fontId="56" fillId="14" borderId="0" applyNumberFormat="0" applyBorder="0" applyAlignment="0" applyProtection="0">
      <alignment vertical="center"/>
    </xf>
    <xf numFmtId="0" fontId="60" fillId="13" borderId="0" applyNumberFormat="0" applyBorder="0" applyAlignment="0" applyProtection="0">
      <alignment vertical="center"/>
    </xf>
    <xf numFmtId="195" fontId="31" fillId="0" borderId="0" applyFont="0" applyFill="0" applyBorder="0" applyAlignment="0" applyProtection="0"/>
    <xf numFmtId="0" fontId="79" fillId="0" borderId="0" applyNumberFormat="0" applyFill="0" applyBorder="0" applyAlignment="0" applyProtection="0">
      <alignment vertical="center"/>
    </xf>
    <xf numFmtId="0" fontId="31" fillId="0" borderId="0"/>
    <xf numFmtId="0" fontId="31" fillId="0" borderId="0"/>
    <xf numFmtId="43" fontId="0" fillId="0" borderId="0" applyFont="0" applyFill="0" applyBorder="0" applyAlignment="0" applyProtection="0"/>
    <xf numFmtId="0" fontId="78" fillId="0" borderId="0"/>
    <xf numFmtId="0" fontId="78" fillId="0" borderId="0"/>
    <xf numFmtId="0" fontId="78" fillId="0" borderId="0">
      <alignment vertical="center"/>
    </xf>
    <xf numFmtId="0" fontId="74" fillId="25" borderId="0" applyNumberFormat="0" applyBorder="0" applyAlignment="0" applyProtection="0">
      <alignment vertical="center"/>
    </xf>
    <xf numFmtId="43" fontId="31" fillId="0" borderId="0" applyFont="0" applyFill="0" applyBorder="0" applyAlignment="0" applyProtection="0"/>
    <xf numFmtId="0" fontId="51" fillId="0" borderId="0" applyFont="0" applyFill="0" applyBorder="0" applyAlignment="0" applyProtection="0"/>
    <xf numFmtId="0" fontId="31" fillId="0" borderId="0">
      <alignment vertical="center"/>
    </xf>
    <xf numFmtId="0" fontId="67" fillId="18" borderId="0" applyNumberFormat="0" applyBorder="0" applyAlignment="0" applyProtection="0">
      <alignment vertical="center"/>
    </xf>
    <xf numFmtId="0" fontId="16" fillId="0" borderId="0" applyNumberFormat="0" applyFill="0" applyBorder="0" applyAlignment="0" applyProtection="0">
      <alignment vertical="top"/>
      <protection locked="0"/>
    </xf>
    <xf numFmtId="9" fontId="63" fillId="0" borderId="0" applyFont="0" applyFill="0" applyBorder="0" applyAlignment="0" applyProtection="0">
      <alignment vertical="center"/>
    </xf>
    <xf numFmtId="0" fontId="75" fillId="17"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applyFont="0" applyFill="0" applyBorder="0" applyAlignment="0" applyProtection="0"/>
    <xf numFmtId="0" fontId="63" fillId="27" borderId="29" applyNumberFormat="0" applyFont="0" applyAlignment="0" applyProtection="0">
      <alignment vertical="center"/>
    </xf>
    <xf numFmtId="0" fontId="76" fillId="28" borderId="0" applyNumberFormat="0" applyBorder="0" applyAlignment="0" applyProtection="0">
      <alignment vertical="center"/>
    </xf>
    <xf numFmtId="0" fontId="78" fillId="0" borderId="0"/>
    <xf numFmtId="0" fontId="31" fillId="0" borderId="0"/>
    <xf numFmtId="0" fontId="78" fillId="0" borderId="0"/>
    <xf numFmtId="0" fontId="82" fillId="0" borderId="0" applyNumberFormat="0" applyFill="0" applyBorder="0" applyAlignment="0" applyProtection="0">
      <alignment vertical="center"/>
    </xf>
    <xf numFmtId="43" fontId="31" fillId="0" borderId="0" applyFont="0" applyFill="0" applyBorder="0" applyAlignment="0" applyProtection="0"/>
    <xf numFmtId="0" fontId="79" fillId="0" borderId="0" applyNumberFormat="0" applyFill="0" applyBorder="0" applyAlignment="0" applyProtection="0">
      <alignment vertical="center"/>
    </xf>
    <xf numFmtId="0" fontId="0" fillId="0" borderId="0" applyFont="0" applyFill="0" applyBorder="0" applyAlignment="0" applyProtection="0"/>
    <xf numFmtId="0" fontId="67" fillId="21" borderId="0" applyNumberFormat="0" applyBorder="0" applyAlignment="0" applyProtection="0">
      <alignment vertical="center"/>
    </xf>
    <xf numFmtId="0" fontId="75" fillId="28" borderId="0" applyNumberFormat="0" applyBorder="0" applyAlignment="0" applyProtection="0">
      <alignment vertical="center"/>
    </xf>
    <xf numFmtId="0" fontId="69" fillId="0" borderId="0" applyNumberFormat="0" applyFill="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75" fillId="28" borderId="0" applyNumberFormat="0" applyBorder="0" applyAlignment="0" applyProtection="0">
      <alignment vertical="center"/>
    </xf>
    <xf numFmtId="201" fontId="31" fillId="0" borderId="0" applyFill="0" applyBorder="0" applyAlignment="0"/>
    <xf numFmtId="0" fontId="54"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59" fillId="0" borderId="25" applyNumberFormat="0" applyFill="0" applyAlignment="0" applyProtection="0">
      <alignment vertical="center"/>
    </xf>
    <xf numFmtId="0" fontId="0" fillId="0" borderId="0"/>
    <xf numFmtId="0" fontId="75" fillId="28" borderId="0" applyNumberFormat="0" applyBorder="0" applyAlignment="0" applyProtection="0">
      <alignment vertical="center"/>
    </xf>
    <xf numFmtId="0" fontId="80" fillId="0" borderId="25" applyNumberFormat="0" applyFill="0" applyAlignment="0" applyProtection="0">
      <alignment vertical="center"/>
    </xf>
    <xf numFmtId="0" fontId="74" fillId="32" borderId="0" applyNumberFormat="0" applyBorder="0" applyAlignment="0" applyProtection="0">
      <alignment vertical="center"/>
    </xf>
    <xf numFmtId="10" fontId="84" fillId="2" borderId="1" applyNumberFormat="0" applyBorder="0" applyAlignment="0" applyProtection="0"/>
    <xf numFmtId="0" fontId="67" fillId="33" borderId="0" applyNumberFormat="0" applyBorder="0" applyAlignment="0" applyProtection="0">
      <alignment vertical="center"/>
    </xf>
    <xf numFmtId="0" fontId="76" fillId="28" borderId="0" applyNumberFormat="0" applyBorder="0" applyAlignment="0" applyProtection="0">
      <alignment vertical="center"/>
    </xf>
    <xf numFmtId="0" fontId="69" fillId="0" borderId="28" applyNumberFormat="0" applyFill="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31" fillId="0" borderId="0"/>
    <xf numFmtId="0" fontId="52" fillId="0" borderId="0">
      <alignment vertical="center"/>
    </xf>
    <xf numFmtId="0" fontId="74" fillId="25" borderId="0" applyNumberFormat="0" applyBorder="0" applyAlignment="0" applyProtection="0">
      <alignment vertical="center"/>
    </xf>
    <xf numFmtId="0" fontId="51" fillId="0" borderId="0" applyFont="0" applyFill="0" applyBorder="0" applyAlignment="0" applyProtection="0"/>
    <xf numFmtId="0" fontId="67" fillId="34" borderId="0" applyNumberFormat="0" applyBorder="0" applyAlignment="0" applyProtection="0">
      <alignment vertical="center"/>
    </xf>
    <xf numFmtId="0" fontId="62" fillId="15" borderId="26" applyNumberFormat="0" applyAlignment="0" applyProtection="0">
      <alignment vertical="center"/>
    </xf>
    <xf numFmtId="0" fontId="71" fillId="2" borderId="27" applyNumberFormat="0" applyAlignment="0" applyProtection="0">
      <alignment vertical="center"/>
    </xf>
    <xf numFmtId="0" fontId="85" fillId="0" borderId="30" applyNumberFormat="0" applyFill="0" applyAlignment="0" applyProtection="0">
      <alignment vertical="center"/>
    </xf>
    <xf numFmtId="0" fontId="86" fillId="15" borderId="24" applyNumberFormat="0" applyAlignment="0" applyProtection="0">
      <alignment vertical="center"/>
    </xf>
    <xf numFmtId="0" fontId="51" fillId="0" borderId="0" applyFont="0" applyFill="0" applyBorder="0" applyAlignment="0" applyProtection="0"/>
    <xf numFmtId="191" fontId="31" fillId="35" borderId="0"/>
    <xf numFmtId="0" fontId="74" fillId="17" borderId="0" applyNumberFormat="0" applyBorder="0" applyAlignment="0" applyProtection="0">
      <alignment vertical="center"/>
    </xf>
    <xf numFmtId="0" fontId="0" fillId="0" borderId="0" applyNumberFormat="0" applyFill="0" applyBorder="0" applyAlignment="0" applyProtection="0"/>
    <xf numFmtId="0" fontId="87" fillId="36" borderId="31" applyNumberFormat="0" applyAlignment="0" applyProtection="0">
      <alignment vertical="center"/>
    </xf>
    <xf numFmtId="0" fontId="56" fillId="37" borderId="0" applyNumberFormat="0" applyBorder="0" applyAlignment="0" applyProtection="0">
      <alignment vertical="center"/>
    </xf>
    <xf numFmtId="0" fontId="73" fillId="0" borderId="0"/>
    <xf numFmtId="0" fontId="67" fillId="19" borderId="0" applyNumberFormat="0" applyBorder="0" applyAlignment="0" applyProtection="0">
      <alignment vertical="center"/>
    </xf>
    <xf numFmtId="0" fontId="74" fillId="17" borderId="0" applyNumberFormat="0" applyBorder="0" applyAlignment="0" applyProtection="0">
      <alignment vertical="center"/>
    </xf>
    <xf numFmtId="0" fontId="73" fillId="0" borderId="0">
      <protection locked="0"/>
    </xf>
    <xf numFmtId="0" fontId="88" fillId="0" borderId="32" applyNumberFormat="0" applyFill="0" applyAlignment="0" applyProtection="0">
      <alignment vertical="center"/>
    </xf>
    <xf numFmtId="0" fontId="74" fillId="25" borderId="0" applyNumberFormat="0" applyBorder="0" applyAlignment="0" applyProtection="0">
      <alignment vertical="center"/>
    </xf>
    <xf numFmtId="0" fontId="51" fillId="0" borderId="0" applyFont="0" applyFill="0" applyBorder="0" applyAlignment="0" applyProtection="0"/>
    <xf numFmtId="0" fontId="75" fillId="17" borderId="0" applyNumberFormat="0" applyBorder="0" applyAlignment="0" applyProtection="0">
      <alignment vertical="center"/>
    </xf>
    <xf numFmtId="0" fontId="89" fillId="0" borderId="33" applyNumberFormat="0" applyFill="0" applyAlignment="0" applyProtection="0">
      <alignment vertical="center"/>
    </xf>
    <xf numFmtId="0" fontId="90" fillId="38" borderId="0" applyNumberFormat="0" applyBorder="0" applyAlignment="0" applyProtection="0">
      <alignment vertical="center"/>
    </xf>
    <xf numFmtId="0" fontId="91" fillId="39" borderId="0" applyNumberFormat="0" applyBorder="0" applyAlignment="0" applyProtection="0">
      <alignment vertical="center"/>
    </xf>
    <xf numFmtId="0" fontId="0" fillId="0" borderId="0" applyFont="0" applyFill="0" applyBorder="0" applyAlignment="0" applyProtection="0"/>
    <xf numFmtId="0" fontId="75" fillId="40" borderId="0" applyNumberFormat="0" applyBorder="0" applyAlignment="0" applyProtection="0">
      <alignment vertical="center"/>
    </xf>
    <xf numFmtId="0" fontId="31" fillId="0" borderId="0">
      <alignment vertical="center"/>
    </xf>
    <xf numFmtId="0" fontId="52" fillId="20" borderId="0" applyNumberFormat="0" applyBorder="0" applyAlignment="0" applyProtection="0">
      <alignment vertical="center"/>
    </xf>
    <xf numFmtId="0" fontId="72" fillId="22" borderId="0" applyNumberFormat="0" applyBorder="0" applyAlignment="0" applyProtection="0">
      <alignment vertical="center"/>
    </xf>
    <xf numFmtId="0" fontId="92" fillId="0" borderId="0" applyNumberFormat="0" applyFill="0" applyBorder="0" applyAlignment="0" applyProtection="0">
      <alignment vertical="center"/>
    </xf>
    <xf numFmtId="0" fontId="56" fillId="41" borderId="0" applyNumberFormat="0" applyBorder="0" applyAlignment="0" applyProtection="0">
      <alignment vertical="center"/>
    </xf>
    <xf numFmtId="0" fontId="31" fillId="0" borderId="0"/>
    <xf numFmtId="0" fontId="67" fillId="30" borderId="0" applyNumberFormat="0" applyBorder="0" applyAlignment="0" applyProtection="0">
      <alignment vertical="center"/>
    </xf>
    <xf numFmtId="0" fontId="74" fillId="17" borderId="0" applyNumberFormat="0" applyBorder="0" applyAlignment="0" applyProtection="0">
      <alignment vertical="center"/>
    </xf>
    <xf numFmtId="0" fontId="31" fillId="0" borderId="0"/>
    <xf numFmtId="0" fontId="56" fillId="42" borderId="0" applyNumberFormat="0" applyBorder="0" applyAlignment="0" applyProtection="0">
      <alignment vertical="center"/>
    </xf>
    <xf numFmtId="0" fontId="74" fillId="25" borderId="0" applyNumberFormat="0" applyBorder="0" applyAlignment="0" applyProtection="0">
      <alignment vertical="center"/>
    </xf>
    <xf numFmtId="0" fontId="51" fillId="0" borderId="0" applyFont="0" applyFill="0" applyBorder="0" applyAlignment="0" applyProtection="0"/>
    <xf numFmtId="0" fontId="56" fillId="43" borderId="0" applyNumberFormat="0" applyBorder="0" applyAlignment="0" applyProtection="0">
      <alignment vertical="center"/>
    </xf>
    <xf numFmtId="0" fontId="51" fillId="0" borderId="0" applyFont="0" applyFill="0" applyBorder="0" applyAlignment="0" applyProtection="0"/>
    <xf numFmtId="0" fontId="56" fillId="44" borderId="0" applyNumberFormat="0" applyBorder="0" applyAlignment="0" applyProtection="0">
      <alignment vertical="center"/>
    </xf>
    <xf numFmtId="0" fontId="74" fillId="25" borderId="0" applyNumberFormat="0" applyBorder="0" applyAlignment="0" applyProtection="0">
      <alignment vertical="center"/>
    </xf>
    <xf numFmtId="0" fontId="0" fillId="0" borderId="0" applyFont="0" applyFill="0" applyBorder="0" applyAlignment="0" applyProtection="0"/>
    <xf numFmtId="0" fontId="56" fillId="45" borderId="0" applyNumberFormat="0" applyBorder="0" applyAlignment="0" applyProtection="0">
      <alignment vertical="center"/>
    </xf>
    <xf numFmtId="43" fontId="52" fillId="0" borderId="0" applyFont="0" applyFill="0" applyBorder="0" applyAlignment="0" applyProtection="0">
      <alignment vertical="center"/>
    </xf>
    <xf numFmtId="0" fontId="67" fillId="46" borderId="0" applyNumberFormat="0" applyBorder="0" applyAlignment="0" applyProtection="0">
      <alignment vertical="center"/>
    </xf>
    <xf numFmtId="0" fontId="73" fillId="0" borderId="0"/>
    <xf numFmtId="43" fontId="52" fillId="0" borderId="0" applyFont="0" applyFill="0" applyBorder="0" applyAlignment="0" applyProtection="0">
      <alignment vertical="center"/>
    </xf>
    <xf numFmtId="0" fontId="67" fillId="26" borderId="0" applyNumberFormat="0" applyBorder="0" applyAlignment="0" applyProtection="0">
      <alignment vertical="center"/>
    </xf>
    <xf numFmtId="0" fontId="92" fillId="0" borderId="0" applyNumberFormat="0" applyFill="0" applyBorder="0" applyAlignment="0" applyProtection="0">
      <alignment vertical="center"/>
    </xf>
    <xf numFmtId="0" fontId="56" fillId="47" borderId="0" applyNumberFormat="0" applyBorder="0" applyAlignment="0" applyProtection="0">
      <alignment vertical="center"/>
    </xf>
    <xf numFmtId="0" fontId="64" fillId="17" borderId="27" applyNumberFormat="0" applyAlignment="0" applyProtection="0">
      <alignment vertical="center"/>
    </xf>
    <xf numFmtId="0" fontId="51" fillId="0" borderId="0" applyFont="0" applyFill="0" applyBorder="0" applyAlignment="0" applyProtection="0"/>
    <xf numFmtId="0" fontId="56" fillId="11" borderId="0" applyNumberFormat="0" applyBorder="0" applyAlignment="0" applyProtection="0">
      <alignment vertical="center"/>
    </xf>
    <xf numFmtId="0" fontId="67" fillId="48" borderId="0" applyNumberFormat="0" applyBorder="0" applyAlignment="0" applyProtection="0">
      <alignment vertical="center"/>
    </xf>
    <xf numFmtId="0" fontId="75" fillId="31" borderId="0" applyNumberFormat="0" applyBorder="0" applyAlignment="0" applyProtection="0">
      <alignment vertical="center"/>
    </xf>
    <xf numFmtId="0" fontId="64" fillId="17" borderId="27" applyNumberFormat="0" applyAlignment="0" applyProtection="0">
      <alignment vertical="center"/>
    </xf>
    <xf numFmtId="0" fontId="31" fillId="0" borderId="0"/>
    <xf numFmtId="0" fontId="56" fillId="50" borderId="0" applyNumberFormat="0" applyBorder="0" applyAlignment="0" applyProtection="0">
      <alignment vertical="center"/>
    </xf>
    <xf numFmtId="0" fontId="51" fillId="0" borderId="0" applyFont="0" applyFill="0" applyBorder="0" applyAlignment="0" applyProtection="0"/>
    <xf numFmtId="0" fontId="67" fillId="51" borderId="0" applyNumberFormat="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67" fillId="53" borderId="0" applyNumberFormat="0" applyBorder="0" applyAlignment="0" applyProtection="0">
      <alignment vertical="center"/>
    </xf>
    <xf numFmtId="0" fontId="94" fillId="40" borderId="0" applyNumberFormat="0" applyBorder="0" applyAlignment="0" applyProtection="0">
      <alignment vertical="center"/>
    </xf>
    <xf numFmtId="0" fontId="76" fillId="31" borderId="0" applyNumberFormat="0" applyBorder="0" applyAlignment="0" applyProtection="0">
      <alignment vertical="center"/>
    </xf>
    <xf numFmtId="0" fontId="56" fillId="49" borderId="0" applyNumberFormat="0" applyBorder="0" applyAlignment="0" applyProtection="0">
      <alignment vertical="center"/>
    </xf>
    <xf numFmtId="0" fontId="67" fillId="52" borderId="0" applyNumberFormat="0" applyBorder="0" applyAlignment="0" applyProtection="0">
      <alignment vertical="center"/>
    </xf>
    <xf numFmtId="0" fontId="0"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0" fillId="0" borderId="0" applyFont="0" applyFill="0" applyBorder="0" applyAlignment="0" applyProtection="0"/>
    <xf numFmtId="0" fontId="31" fillId="0" borderId="0">
      <alignment vertical="center"/>
    </xf>
    <xf numFmtId="0" fontId="0"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74" fillId="2" borderId="0" applyNumberFormat="0" applyBorder="0" applyAlignment="0" applyProtection="0">
      <alignment vertical="center"/>
    </xf>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31" fillId="0" borderId="0"/>
    <xf numFmtId="0" fontId="51" fillId="0" borderId="0" applyFont="0" applyFill="0" applyBorder="0" applyAlignment="0" applyProtection="0"/>
    <xf numFmtId="0" fontId="95" fillId="0" borderId="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75" fillId="25" borderId="0" applyNumberFormat="0" applyBorder="0" applyAlignment="0" applyProtection="0">
      <alignment vertical="center"/>
    </xf>
    <xf numFmtId="0" fontId="51" fillId="0" borderId="0" applyFont="0" applyFill="0" applyBorder="0" applyAlignment="0" applyProtection="0"/>
    <xf numFmtId="0" fontId="51" fillId="0" borderId="0" applyFont="0" applyFill="0" applyBorder="0" applyAlignment="0" applyProtection="0"/>
    <xf numFmtId="0" fontId="78" fillId="0" borderId="0">
      <alignment vertical="center"/>
    </xf>
    <xf numFmtId="0" fontId="51" fillId="0" borderId="0" applyFont="0" applyFill="0" applyBorder="0" applyAlignment="0" applyProtection="0"/>
    <xf numFmtId="0" fontId="51" fillId="0" borderId="0" applyFont="0" applyFill="0" applyBorder="0" applyAlignment="0" applyProtection="0"/>
    <xf numFmtId="0" fontId="78" fillId="0" borderId="0">
      <alignment vertical="center"/>
    </xf>
    <xf numFmtId="0" fontId="51" fillId="0" borderId="0" applyFont="0" applyFill="0" applyBorder="0" applyAlignment="0" applyProtection="0"/>
    <xf numFmtId="0" fontId="51" fillId="0" borderId="0" applyFont="0" applyFill="0" applyBorder="0" applyAlignment="0" applyProtection="0"/>
    <xf numFmtId="0" fontId="78" fillId="0" borderId="0">
      <alignment vertical="center"/>
    </xf>
    <xf numFmtId="0" fontId="51" fillId="0" borderId="0" applyFont="0" applyFill="0" applyBorder="0" applyAlignment="0" applyProtection="0"/>
    <xf numFmtId="0" fontId="0" fillId="0" borderId="0" applyFont="0" applyFill="0" applyBorder="0" applyAlignment="0" applyProtection="0"/>
    <xf numFmtId="0" fontId="51" fillId="0" borderId="0" applyFont="0" applyFill="0" applyBorder="0" applyAlignment="0" applyProtection="0"/>
    <xf numFmtId="0" fontId="0" fillId="0" borderId="0" applyFont="0" applyFill="0" applyBorder="0" applyAlignment="0" applyProtection="0"/>
    <xf numFmtId="0" fontId="74" fillId="40" borderId="0" applyNumberFormat="0" applyBorder="0" applyAlignment="0" applyProtection="0">
      <alignment vertical="center"/>
    </xf>
    <xf numFmtId="0" fontId="71" fillId="2" borderId="27" applyNumberFormat="0" applyAlignment="0" applyProtection="0">
      <alignment vertical="center"/>
    </xf>
    <xf numFmtId="0" fontId="51" fillId="0" borderId="0" applyFont="0" applyFill="0" applyBorder="0" applyAlignment="0" applyProtection="0"/>
    <xf numFmtId="0" fontId="0" fillId="0" borderId="0" applyNumberFormat="0" applyFill="0" applyBorder="0" applyAlignment="0" applyProtection="0"/>
    <xf numFmtId="201" fontId="31" fillId="0" borderId="0" applyFill="0" applyBorder="0" applyAlignment="0"/>
    <xf numFmtId="0" fontId="52" fillId="9" borderId="0" applyNumberFormat="0" applyBorder="0" applyAlignment="0" applyProtection="0">
      <alignment vertical="center"/>
    </xf>
    <xf numFmtId="0" fontId="71" fillId="2" borderId="27" applyNumberFormat="0" applyAlignment="0" applyProtection="0">
      <alignment vertical="center"/>
    </xf>
    <xf numFmtId="0" fontId="31" fillId="0" borderId="0"/>
    <xf numFmtId="201" fontId="31" fillId="0" borderId="0" applyFill="0" applyBorder="0" applyAlignment="0"/>
    <xf numFmtId="0" fontId="0" fillId="0" borderId="0" applyFont="0" applyFill="0" applyBorder="0" applyAlignment="0" applyProtection="0"/>
    <xf numFmtId="182" fontId="2" fillId="0" borderId="0" applyFill="0" applyBorder="0" applyProtection="0">
      <alignment horizontal="right"/>
    </xf>
    <xf numFmtId="0" fontId="78" fillId="0" borderId="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52" fillId="32" borderId="0" applyNumberFormat="0" applyBorder="0" applyAlignment="0" applyProtection="0">
      <alignment vertical="center"/>
    </xf>
    <xf numFmtId="0" fontId="31" fillId="0" borderId="0"/>
    <xf numFmtId="0" fontId="31" fillId="0" borderId="0"/>
    <xf numFmtId="0" fontId="0" fillId="0" borderId="0" applyFont="0" applyFill="0" applyBorder="0" applyAlignment="0" applyProtection="0"/>
    <xf numFmtId="0" fontId="0" fillId="0" borderId="0" applyFont="0" applyFill="0" applyBorder="0" applyAlignment="0" applyProtection="0"/>
    <xf numFmtId="0" fontId="31" fillId="0" borderId="0"/>
    <xf numFmtId="0" fontId="0" fillId="0" borderId="0" applyFont="0" applyFill="0" applyBorder="0" applyAlignment="0" applyProtection="0"/>
    <xf numFmtId="0" fontId="0" fillId="0" borderId="0" applyFont="0" applyFill="0" applyBorder="0" applyAlignment="0" applyProtection="0"/>
    <xf numFmtId="0" fontId="75" fillId="28" borderId="0" applyNumberFormat="0" applyBorder="0" applyAlignment="0" applyProtection="0">
      <alignment vertical="center"/>
    </xf>
    <xf numFmtId="0" fontId="76" fillId="9" borderId="0" applyNumberFormat="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74" fillId="40" borderId="0" applyNumberFormat="0" applyBorder="0" applyAlignment="0" applyProtection="0">
      <alignment vertical="center"/>
    </xf>
    <xf numFmtId="0" fontId="51" fillId="0" borderId="0" applyFont="0" applyFill="0" applyBorder="0" applyAlignment="0" applyProtection="0"/>
    <xf numFmtId="0" fontId="74" fillId="25" borderId="0" applyNumberFormat="0" applyBorder="0" applyAlignment="0" applyProtection="0">
      <alignment vertical="center"/>
    </xf>
    <xf numFmtId="9" fontId="31" fillId="0" borderId="0" applyFont="0" applyFill="0" applyBorder="0" applyAlignment="0" applyProtection="0"/>
    <xf numFmtId="0" fontId="51" fillId="0" borderId="0" applyFont="0" applyFill="0" applyBorder="0" applyAlignment="0" applyProtection="0"/>
    <xf numFmtId="0" fontId="78" fillId="0" borderId="0">
      <alignment vertical="center"/>
    </xf>
    <xf numFmtId="9" fontId="31" fillId="0" borderId="0" applyFont="0" applyFill="0" applyBorder="0" applyAlignment="0" applyProtection="0"/>
    <xf numFmtId="0" fontId="97" fillId="0" borderId="8">
      <alignment horizontal="left" vertical="center"/>
    </xf>
    <xf numFmtId="0" fontId="51" fillId="0" borderId="0" applyFont="0" applyFill="0" applyBorder="0" applyAlignment="0" applyProtection="0"/>
    <xf numFmtId="0" fontId="75" fillId="31" borderId="0" applyNumberFormat="0" applyBorder="0" applyAlignment="0" applyProtection="0">
      <alignment vertical="center"/>
    </xf>
    <xf numFmtId="0" fontId="97" fillId="0" borderId="8">
      <alignment horizontal="left" vertical="center"/>
    </xf>
    <xf numFmtId="0" fontId="31" fillId="0" borderId="0"/>
    <xf numFmtId="0" fontId="0" fillId="0" borderId="0" applyFont="0" applyFill="0" applyBorder="0" applyAlignment="0" applyProtection="0"/>
    <xf numFmtId="0" fontId="31" fillId="0" borderId="0"/>
    <xf numFmtId="0" fontId="31" fillId="0" borderId="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31" fillId="0" borderId="0"/>
    <xf numFmtId="0" fontId="31" fillId="0" borderId="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31" fillId="0" borderId="0"/>
    <xf numFmtId="0" fontId="0" fillId="0" borderId="0" applyFont="0" applyFill="0" applyBorder="0" applyAlignment="0" applyProtection="0"/>
    <xf numFmtId="0" fontId="51" fillId="0" borderId="0" applyFont="0" applyFill="0" applyBorder="0" applyAlignment="0" applyProtection="0"/>
    <xf numFmtId="0" fontId="31" fillId="0" borderId="0"/>
    <xf numFmtId="0" fontId="31" fillId="0" borderId="0"/>
    <xf numFmtId="0" fontId="31" fillId="0" borderId="0"/>
    <xf numFmtId="0" fontId="74" fillId="40" borderId="0" applyNumberFormat="0" applyBorder="0" applyAlignment="0" applyProtection="0">
      <alignment vertical="center"/>
    </xf>
    <xf numFmtId="0" fontId="51" fillId="0" borderId="0" applyFont="0" applyFill="0" applyBorder="0" applyAlignment="0" applyProtection="0"/>
    <xf numFmtId="0" fontId="51" fillId="0" borderId="0" applyFont="0" applyFill="0" applyBorder="0" applyAlignment="0" applyProtection="0"/>
    <xf numFmtId="0" fontId="31" fillId="0" borderId="0"/>
    <xf numFmtId="0" fontId="31" fillId="0" borderId="0"/>
    <xf numFmtId="0" fontId="31" fillId="0" borderId="0"/>
    <xf numFmtId="0" fontId="31" fillId="0" borderId="0"/>
    <xf numFmtId="0" fontId="73" fillId="0" borderId="0"/>
    <xf numFmtId="0" fontId="31" fillId="0" borderId="0"/>
    <xf numFmtId="0" fontId="31" fillId="0" borderId="0"/>
    <xf numFmtId="195" fontId="31" fillId="0" borderId="0" applyFont="0" applyFill="0" applyBorder="0" applyAlignment="0" applyProtection="0"/>
    <xf numFmtId="0" fontId="79" fillId="0" borderId="0" applyNumberFormat="0" applyFill="0" applyBorder="0" applyAlignment="0" applyProtection="0">
      <alignment vertical="center"/>
    </xf>
    <xf numFmtId="0" fontId="31" fillId="0" borderId="0"/>
    <xf numFmtId="0" fontId="31" fillId="0" borderId="0"/>
    <xf numFmtId="0" fontId="0" fillId="0" borderId="0"/>
    <xf numFmtId="0" fontId="51" fillId="0" borderId="0" applyFont="0" applyFill="0" applyBorder="0" applyAlignment="0" applyProtection="0"/>
    <xf numFmtId="0" fontId="0" fillId="0" borderId="0"/>
    <xf numFmtId="0" fontId="51" fillId="0" borderId="0" applyFont="0" applyFill="0" applyBorder="0" applyAlignment="0" applyProtection="0"/>
    <xf numFmtId="0" fontId="75" fillId="55" borderId="0" applyNumberFormat="0" applyBorder="0" applyAlignment="0" applyProtection="0">
      <alignment vertical="center"/>
    </xf>
    <xf numFmtId="0" fontId="73" fillId="0" borderId="0">
      <protection locked="0"/>
    </xf>
    <xf numFmtId="195"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1" fontId="31" fillId="0" borderId="0" applyNumberFormat="0" applyFill="0" applyBorder="0" applyAlignment="0" applyProtection="0">
      <alignment horizontal="left"/>
    </xf>
    <xf numFmtId="0" fontId="51" fillId="0" borderId="0" applyFont="0" applyFill="0" applyBorder="0" applyAlignment="0" applyProtection="0"/>
    <xf numFmtId="0" fontId="51" fillId="0" borderId="0" applyFont="0" applyFill="0" applyBorder="0" applyAlignment="0" applyProtection="0"/>
    <xf numFmtId="0" fontId="74" fillId="25" borderId="0" applyNumberFormat="0" applyBorder="0" applyAlignment="0" applyProtection="0">
      <alignment vertical="center"/>
    </xf>
    <xf numFmtId="0" fontId="31" fillId="0" borderId="0"/>
    <xf numFmtId="0" fontId="31" fillId="0" borderId="0"/>
    <xf numFmtId="0" fontId="31" fillId="0" borderId="0"/>
    <xf numFmtId="0" fontId="74" fillId="25" borderId="0" applyNumberFormat="0" applyBorder="0" applyAlignment="0" applyProtection="0">
      <alignment vertical="center"/>
    </xf>
    <xf numFmtId="15" fontId="99" fillId="0" borderId="0"/>
    <xf numFmtId="0" fontId="31" fillId="0" borderId="0"/>
    <xf numFmtId="0" fontId="31" fillId="0" borderId="0"/>
    <xf numFmtId="0" fontId="31" fillId="0" borderId="0"/>
    <xf numFmtId="0" fontId="74" fillId="25" borderId="0" applyNumberFormat="0" applyBorder="0" applyAlignment="0" applyProtection="0">
      <alignment vertical="center"/>
    </xf>
    <xf numFmtId="0" fontId="31" fillId="0" borderId="0"/>
    <xf numFmtId="0" fontId="31" fillId="0" borderId="0"/>
    <xf numFmtId="0" fontId="52" fillId="54" borderId="0" applyNumberFormat="0" applyBorder="0" applyAlignment="0" applyProtection="0">
      <alignment vertical="center"/>
    </xf>
    <xf numFmtId="0" fontId="78" fillId="0" borderId="0">
      <alignment vertical="center"/>
    </xf>
    <xf numFmtId="0" fontId="31" fillId="0" borderId="0"/>
    <xf numFmtId="0" fontId="31" fillId="0" borderId="0"/>
    <xf numFmtId="0" fontId="78" fillId="0" borderId="0">
      <alignment vertical="center"/>
    </xf>
    <xf numFmtId="0" fontId="31" fillId="0" borderId="0"/>
    <xf numFmtId="0" fontId="31" fillId="0" borderId="0"/>
    <xf numFmtId="181" fontId="31" fillId="0" borderId="0" applyNumberFormat="0" applyFill="0" applyBorder="0" applyAlignment="0" applyProtection="0">
      <alignment horizontal="left"/>
    </xf>
    <xf numFmtId="0" fontId="51" fillId="0" borderId="0" applyFont="0" applyFill="0" applyBorder="0" applyAlignment="0" applyProtection="0"/>
    <xf numFmtId="0" fontId="73" fillId="0" borderId="0"/>
    <xf numFmtId="0" fontId="51" fillId="0" borderId="0" applyFont="0" applyFill="0" applyBorder="0" applyAlignment="0" applyProtection="0"/>
    <xf numFmtId="0" fontId="74" fillId="32" borderId="0" applyNumberFormat="0" applyBorder="0" applyAlignment="0" applyProtection="0">
      <alignment vertical="center"/>
    </xf>
    <xf numFmtId="0" fontId="31" fillId="0" borderId="0"/>
    <xf numFmtId="0" fontId="31" fillId="0" borderId="0"/>
    <xf numFmtId="0" fontId="74" fillId="32" borderId="0" applyNumberFormat="0" applyBorder="0" applyAlignment="0" applyProtection="0">
      <alignment vertical="center"/>
    </xf>
    <xf numFmtId="0" fontId="31" fillId="0" borderId="0"/>
    <xf numFmtId="0" fontId="31" fillId="0" borderId="0"/>
    <xf numFmtId="0" fontId="74" fillId="32" borderId="0" applyNumberFormat="0" applyBorder="0" applyAlignment="0" applyProtection="0">
      <alignment vertical="center"/>
    </xf>
    <xf numFmtId="0" fontId="31" fillId="0" borderId="0"/>
    <xf numFmtId="0" fontId="31" fillId="0" borderId="0"/>
    <xf numFmtId="0" fontId="51" fillId="0" borderId="0" applyFont="0" applyFill="0" applyBorder="0" applyAlignment="0" applyProtection="0"/>
    <xf numFmtId="0" fontId="31" fillId="0" borderId="0"/>
    <xf numFmtId="0" fontId="51" fillId="0" borderId="0" applyFont="0" applyFill="0" applyBorder="0" applyAlignment="0" applyProtection="0"/>
    <xf numFmtId="0" fontId="51" fillId="0" borderId="0" applyFont="0" applyFill="0" applyBorder="0" applyAlignment="0" applyProtection="0"/>
    <xf numFmtId="0" fontId="52" fillId="29" borderId="0" applyNumberFormat="0" applyBorder="0" applyAlignment="0" applyProtection="0">
      <alignment vertical="center"/>
    </xf>
    <xf numFmtId="10" fontId="84" fillId="2" borderId="1" applyNumberFormat="0" applyBorder="0" applyAlignment="0" applyProtection="0"/>
    <xf numFmtId="0" fontId="102" fillId="0" borderId="0"/>
    <xf numFmtId="0" fontId="73" fillId="0" borderId="0">
      <protection locked="0"/>
    </xf>
    <xf numFmtId="49" fontId="2" fillId="0" borderId="0" applyProtection="0">
      <alignment horizontal="left"/>
    </xf>
    <xf numFmtId="0" fontId="31" fillId="0" borderId="0"/>
    <xf numFmtId="0" fontId="78" fillId="0" borderId="0"/>
    <xf numFmtId="0" fontId="74" fillId="25" borderId="0" applyNumberFormat="0" applyBorder="0" applyAlignment="0" applyProtection="0">
      <alignment vertical="center"/>
    </xf>
    <xf numFmtId="0" fontId="73" fillId="0" borderId="0">
      <protection locked="0"/>
    </xf>
    <xf numFmtId="0" fontId="95" fillId="0" borderId="0"/>
    <xf numFmtId="0" fontId="0" fillId="0" borderId="0"/>
    <xf numFmtId="0" fontId="0" fillId="0" borderId="0"/>
    <xf numFmtId="0" fontId="0" fillId="0" borderId="0"/>
    <xf numFmtId="0" fontId="0" fillId="29" borderId="0" applyNumberFormat="0" applyFont="0" applyBorder="0" applyAlignment="0" applyProtection="0">
      <alignment horizontal="right"/>
    </xf>
    <xf numFmtId="0" fontId="75" fillId="17" borderId="0" applyNumberFormat="0" applyBorder="0" applyAlignment="0" applyProtection="0">
      <alignment vertical="center"/>
    </xf>
    <xf numFmtId="0" fontId="0" fillId="0" borderId="0"/>
    <xf numFmtId="0" fontId="0" fillId="29" borderId="0" applyNumberFormat="0" applyFont="0" applyBorder="0" applyAlignment="0" applyProtection="0">
      <alignment horizontal="right"/>
    </xf>
    <xf numFmtId="0" fontId="76" fillId="57" borderId="0" applyNumberFormat="0" applyBorder="0" applyAlignment="0" applyProtection="0">
      <alignment vertical="center"/>
    </xf>
    <xf numFmtId="0" fontId="0" fillId="0" borderId="0"/>
    <xf numFmtId="0" fontId="31" fillId="0" borderId="0"/>
    <xf numFmtId="0" fontId="73" fillId="0" borderId="0">
      <protection locked="0"/>
    </xf>
    <xf numFmtId="0" fontId="73" fillId="0" borderId="0">
      <protection locked="0"/>
    </xf>
    <xf numFmtId="0" fontId="73" fillId="0" borderId="0">
      <protection locked="0"/>
    </xf>
    <xf numFmtId="0" fontId="73" fillId="0" borderId="0">
      <protection locked="0"/>
    </xf>
    <xf numFmtId="0" fontId="74" fillId="2" borderId="0" applyNumberFormat="0" applyBorder="0" applyAlignment="0" applyProtection="0">
      <alignment vertical="center"/>
    </xf>
    <xf numFmtId="0" fontId="78" fillId="0" borderId="0"/>
    <xf numFmtId="0" fontId="73" fillId="0" borderId="0">
      <protection locked="0"/>
    </xf>
    <xf numFmtId="0" fontId="73" fillId="0" borderId="0">
      <protection locked="0"/>
    </xf>
    <xf numFmtId="0" fontId="31" fillId="0" borderId="0"/>
    <xf numFmtId="0" fontId="73" fillId="0" borderId="0">
      <protection locked="0"/>
    </xf>
    <xf numFmtId="0" fontId="74" fillId="2" borderId="0" applyNumberFormat="0" applyBorder="0" applyAlignment="0" applyProtection="0">
      <alignment vertical="center"/>
    </xf>
    <xf numFmtId="0" fontId="73" fillId="0" borderId="0">
      <protection locked="0"/>
    </xf>
    <xf numFmtId="0" fontId="103" fillId="40" borderId="0" applyNumberFormat="0" applyBorder="0" applyAlignment="0" applyProtection="0">
      <alignment vertical="center"/>
    </xf>
    <xf numFmtId="205" fontId="2" fillId="0" borderId="0" applyFill="0" applyBorder="0" applyProtection="0">
      <alignment horizontal="right"/>
    </xf>
    <xf numFmtId="0" fontId="75" fillId="31" borderId="0" applyNumberFormat="0" applyBorder="0" applyAlignment="0" applyProtection="0">
      <alignment vertical="center"/>
    </xf>
    <xf numFmtId="0" fontId="73" fillId="0" borderId="0">
      <protection locked="0"/>
    </xf>
    <xf numFmtId="0" fontId="76" fillId="57" borderId="0" applyNumberFormat="0" applyBorder="0" applyAlignment="0" applyProtection="0">
      <alignment vertical="center"/>
    </xf>
    <xf numFmtId="0" fontId="70" fillId="20" borderId="0" applyNumberFormat="0" applyBorder="0" applyAlignment="0" applyProtection="0">
      <alignment vertical="center"/>
    </xf>
    <xf numFmtId="0" fontId="74" fillId="59" borderId="0" applyNumberFormat="0" applyBorder="0" applyAlignment="0" applyProtection="0">
      <alignment vertical="center"/>
    </xf>
    <xf numFmtId="0" fontId="73" fillId="0" borderId="0">
      <protection locked="0"/>
    </xf>
    <xf numFmtId="0" fontId="73" fillId="0" borderId="0">
      <protection locked="0"/>
    </xf>
    <xf numFmtId="0" fontId="73" fillId="0" borderId="0"/>
    <xf numFmtId="43" fontId="52" fillId="0" borderId="0" applyFont="0" applyFill="0" applyBorder="0" applyAlignment="0" applyProtection="0">
      <alignment vertical="center"/>
    </xf>
    <xf numFmtId="0" fontId="73" fillId="0" borderId="0"/>
    <xf numFmtId="0" fontId="52" fillId="20" borderId="0" applyNumberFormat="0" applyBorder="0" applyAlignment="0" applyProtection="0">
      <alignment vertical="center"/>
    </xf>
    <xf numFmtId="0" fontId="73" fillId="0" borderId="0"/>
    <xf numFmtId="0" fontId="52" fillId="28" borderId="0" applyNumberFormat="0" applyBorder="0" applyAlignment="0" applyProtection="0">
      <alignment vertical="center"/>
    </xf>
    <xf numFmtId="0" fontId="74" fillId="2" borderId="0" applyNumberFormat="0" applyBorder="0" applyAlignment="0" applyProtection="0">
      <alignment vertical="center"/>
    </xf>
    <xf numFmtId="0" fontId="73" fillId="0" borderId="0"/>
    <xf numFmtId="0" fontId="73" fillId="0" borderId="0"/>
    <xf numFmtId="0" fontId="73" fillId="0" borderId="0"/>
    <xf numFmtId="0" fontId="75" fillId="40" borderId="0" applyNumberFormat="0" applyBorder="0" applyAlignment="0" applyProtection="0">
      <alignment vertical="center"/>
    </xf>
    <xf numFmtId="0" fontId="75" fillId="8" borderId="0" applyNumberFormat="0" applyBorder="0" applyAlignment="0" applyProtection="0">
      <alignment vertical="center"/>
    </xf>
    <xf numFmtId="0" fontId="52" fillId="38" borderId="0" applyNumberFormat="0" applyBorder="0" applyAlignment="0" applyProtection="0">
      <alignment vertical="center"/>
    </xf>
    <xf numFmtId="0" fontId="104" fillId="2" borderId="35" applyNumberFormat="0" applyAlignment="0" applyProtection="0">
      <alignment vertical="center"/>
    </xf>
    <xf numFmtId="0" fontId="73" fillId="0" borderId="0"/>
    <xf numFmtId="0" fontId="75" fillId="31" borderId="0" applyNumberFormat="0" applyBorder="0" applyAlignment="0" applyProtection="0">
      <alignment vertical="center"/>
    </xf>
    <xf numFmtId="0" fontId="31" fillId="0" borderId="0"/>
    <xf numFmtId="0" fontId="73" fillId="0" borderId="0"/>
    <xf numFmtId="0" fontId="73" fillId="0" borderId="0">
      <protection locked="0"/>
    </xf>
    <xf numFmtId="0" fontId="74" fillId="2" borderId="0" applyNumberFormat="0" applyBorder="0" applyAlignment="0" applyProtection="0">
      <alignment vertical="center"/>
    </xf>
    <xf numFmtId="0" fontId="78" fillId="0" borderId="0"/>
    <xf numFmtId="0" fontId="73" fillId="0" borderId="0">
      <protection locked="0"/>
    </xf>
    <xf numFmtId="0" fontId="73" fillId="0" borderId="0">
      <protection locked="0"/>
    </xf>
    <xf numFmtId="0" fontId="0" fillId="0" borderId="0"/>
    <xf numFmtId="0" fontId="31" fillId="0" borderId="0"/>
    <xf numFmtId="0" fontId="0" fillId="0" borderId="0"/>
    <xf numFmtId="0" fontId="31" fillId="0" borderId="0"/>
    <xf numFmtId="0" fontId="0" fillId="0" borderId="0"/>
    <xf numFmtId="0" fontId="31" fillId="0" borderId="0"/>
    <xf numFmtId="0" fontId="76" fillId="57" borderId="0" applyNumberFormat="0" applyBorder="0" applyAlignment="0" applyProtection="0">
      <alignment vertical="center"/>
    </xf>
    <xf numFmtId="0" fontId="75" fillId="60" borderId="0" applyNumberFormat="0" applyBorder="0" applyAlignment="0" applyProtection="0">
      <alignment vertical="center"/>
    </xf>
    <xf numFmtId="0" fontId="85" fillId="0" borderId="30" applyNumberFormat="0" applyFill="0" applyAlignment="0" applyProtection="0">
      <alignment vertical="center"/>
    </xf>
    <xf numFmtId="0" fontId="73" fillId="0" borderId="0">
      <protection locked="0"/>
    </xf>
    <xf numFmtId="0" fontId="73" fillId="0" borderId="0">
      <protection locked="0"/>
    </xf>
    <xf numFmtId="0" fontId="95" fillId="0" borderId="0"/>
    <xf numFmtId="0" fontId="73" fillId="0" borderId="0"/>
    <xf numFmtId="0" fontId="95" fillId="0" borderId="0"/>
    <xf numFmtId="0" fontId="73" fillId="0" borderId="0"/>
    <xf numFmtId="0" fontId="73" fillId="0" borderId="0"/>
    <xf numFmtId="0" fontId="95" fillId="0" borderId="0"/>
    <xf numFmtId="0" fontId="31" fillId="0" borderId="0"/>
    <xf numFmtId="0" fontId="105" fillId="38" borderId="0" applyNumberFormat="0" applyBorder="0" applyAlignment="0" applyProtection="0">
      <alignment vertical="center"/>
    </xf>
    <xf numFmtId="208" fontId="2" fillId="0" borderId="0" applyFill="0" applyBorder="0" applyProtection="0">
      <alignment horizontal="right"/>
    </xf>
    <xf numFmtId="0" fontId="74" fillId="17" borderId="0" applyNumberFormat="0" applyBorder="0" applyAlignment="0" applyProtection="0">
      <alignment vertical="center"/>
    </xf>
    <xf numFmtId="212" fontId="96" fillId="0" borderId="0" applyFill="0" applyBorder="0" applyProtection="0">
      <alignment horizontal="center"/>
    </xf>
    <xf numFmtId="0" fontId="31" fillId="0" borderId="0"/>
    <xf numFmtId="216" fontId="2" fillId="0" borderId="0" applyFill="0" applyBorder="0" applyProtection="0">
      <alignment horizontal="right"/>
    </xf>
    <xf numFmtId="14" fontId="77" fillId="0" borderId="0">
      <alignment horizontal="center" wrapText="1"/>
      <protection locked="0"/>
    </xf>
    <xf numFmtId="204" fontId="96" fillId="0" borderId="0" applyFill="0" applyBorder="0" applyProtection="0">
      <alignment horizontal="center"/>
    </xf>
    <xf numFmtId="209" fontId="101" fillId="0" borderId="0" applyFill="0" applyBorder="0" applyProtection="0">
      <alignment horizontal="right"/>
    </xf>
    <xf numFmtId="201" fontId="31" fillId="0" borderId="0" applyFill="0" applyBorder="0" applyAlignment="0"/>
    <xf numFmtId="192" fontId="2" fillId="0" borderId="0" applyFill="0" applyBorder="0" applyProtection="0">
      <alignment horizontal="right"/>
    </xf>
    <xf numFmtId="178" fontId="2" fillId="0" borderId="0" applyFill="0" applyBorder="0" applyProtection="0">
      <alignment horizontal="right"/>
    </xf>
    <xf numFmtId="0" fontId="31" fillId="0" borderId="0"/>
    <xf numFmtId="0" fontId="52" fillId="59"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4" fillId="25" borderId="0" applyNumberFormat="0" applyBorder="0" applyAlignment="0" applyProtection="0">
      <alignment vertical="center"/>
    </xf>
    <xf numFmtId="0" fontId="31" fillId="0" borderId="0"/>
    <xf numFmtId="0" fontId="52" fillId="28"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74" fillId="2" borderId="0" applyNumberFormat="0" applyBorder="0" applyAlignment="0" applyProtection="0">
      <alignment vertical="center"/>
    </xf>
    <xf numFmtId="0" fontId="31" fillId="0" borderId="0"/>
    <xf numFmtId="0" fontId="31" fillId="0" borderId="0"/>
    <xf numFmtId="0" fontId="74" fillId="28" borderId="0" applyNumberFormat="0" applyBorder="0" applyAlignment="0" applyProtection="0">
      <alignment vertical="center"/>
    </xf>
    <xf numFmtId="0" fontId="74" fillId="2" borderId="0" applyNumberFormat="0" applyBorder="0" applyAlignment="0" applyProtection="0">
      <alignment vertical="center"/>
    </xf>
    <xf numFmtId="0" fontId="31" fillId="0" borderId="0"/>
    <xf numFmtId="0" fontId="31" fillId="0" borderId="0"/>
    <xf numFmtId="180" fontId="0" fillId="0" borderId="0" applyFont="0" applyFill="0" applyBorder="0" applyAlignment="0" applyProtection="0"/>
    <xf numFmtId="0" fontId="31" fillId="0" borderId="0"/>
    <xf numFmtId="0" fontId="0" fillId="0" borderId="0"/>
    <xf numFmtId="0" fontId="0" fillId="0" borderId="0"/>
    <xf numFmtId="0" fontId="0" fillId="0" borderId="0"/>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8" borderId="0" applyNumberFormat="0" applyBorder="0" applyAlignment="0" applyProtection="0">
      <alignment vertical="center"/>
    </xf>
    <xf numFmtId="0" fontId="74" fillId="2" borderId="0" applyNumberFormat="0" applyBorder="0" applyAlignment="0" applyProtection="0">
      <alignment vertical="center"/>
    </xf>
    <xf numFmtId="0" fontId="74" fillId="28" borderId="0" applyNumberFormat="0" applyBorder="0" applyAlignment="0" applyProtection="0">
      <alignment vertical="center"/>
    </xf>
    <xf numFmtId="0" fontId="74" fillId="2" borderId="0" applyNumberFormat="0" applyBorder="0" applyAlignment="0" applyProtection="0">
      <alignment vertical="center"/>
    </xf>
    <xf numFmtId="0" fontId="75" fillId="25"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75" fillId="8" borderId="0" applyNumberFormat="0" applyBorder="0" applyAlignment="0" applyProtection="0">
      <alignment vertical="center"/>
    </xf>
    <xf numFmtId="0" fontId="52" fillId="29" borderId="0" applyNumberFormat="0" applyBorder="0" applyAlignment="0" applyProtection="0">
      <alignment vertical="center"/>
    </xf>
    <xf numFmtId="0" fontId="76" fillId="8" borderId="0" applyNumberFormat="0" applyBorder="0" applyAlignment="0" applyProtection="0">
      <alignment vertical="center"/>
    </xf>
    <xf numFmtId="0" fontId="52" fillId="29"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52" fillId="38"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6" fillId="61"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52" fillId="38" borderId="0" applyNumberFormat="0" applyBorder="0" applyAlignment="0" applyProtection="0">
      <alignment vertical="center"/>
    </xf>
    <xf numFmtId="0" fontId="76" fillId="9" borderId="0" applyNumberFormat="0" applyBorder="0" applyAlignment="0" applyProtection="0">
      <alignment vertical="center"/>
    </xf>
    <xf numFmtId="0" fontId="75" fillId="8" borderId="0" applyNumberFormat="0" applyBorder="0" applyAlignment="0" applyProtection="0">
      <alignment vertical="center"/>
    </xf>
    <xf numFmtId="0" fontId="52" fillId="38" borderId="0" applyNumberFormat="0" applyBorder="0" applyAlignment="0" applyProtection="0">
      <alignment vertical="center"/>
    </xf>
    <xf numFmtId="0" fontId="31" fillId="0" borderId="0">
      <alignment vertical="center"/>
    </xf>
    <xf numFmtId="0" fontId="74" fillId="23" borderId="0" applyNumberFormat="0" applyBorder="0" applyAlignment="0" applyProtection="0">
      <alignment vertical="center"/>
    </xf>
    <xf numFmtId="0" fontId="78" fillId="0" borderId="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5" fillId="40"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181" fontId="31" fillId="0" borderId="0" applyNumberFormat="0" applyFill="0" applyBorder="0" applyAlignment="0" applyProtection="0">
      <alignment horizontal="left"/>
    </xf>
    <xf numFmtId="0" fontId="52" fillId="20" borderId="0" applyNumberFormat="0" applyBorder="0" applyAlignment="0" applyProtection="0">
      <alignment vertical="center"/>
    </xf>
    <xf numFmtId="0" fontId="75" fillId="40" borderId="0" applyNumberFormat="0" applyBorder="0" applyAlignment="0" applyProtection="0">
      <alignment vertical="center"/>
    </xf>
    <xf numFmtId="0" fontId="75" fillId="31" borderId="0" applyNumberFormat="0" applyBorder="0" applyAlignment="0" applyProtection="0">
      <alignment vertical="center"/>
    </xf>
    <xf numFmtId="0" fontId="52" fillId="20" borderId="0" applyNumberFormat="0" applyBorder="0" applyAlignment="0" applyProtection="0">
      <alignment vertical="center"/>
    </xf>
    <xf numFmtId="0" fontId="78" fillId="0" borderId="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52" fillId="24" borderId="0" applyNumberFormat="0" applyBorder="0" applyAlignment="0" applyProtection="0">
      <alignment vertical="center"/>
    </xf>
    <xf numFmtId="0" fontId="74" fillId="2" borderId="0" applyNumberFormat="0" applyBorder="0" applyAlignment="0" applyProtection="0">
      <alignment vertical="center"/>
    </xf>
    <xf numFmtId="0" fontId="75" fillId="31" borderId="0" applyNumberFormat="0" applyBorder="0" applyAlignment="0" applyProtection="0">
      <alignment vertical="center"/>
    </xf>
    <xf numFmtId="0" fontId="74" fillId="2" borderId="0" applyNumberFormat="0" applyBorder="0" applyAlignment="0" applyProtection="0">
      <alignment vertical="center"/>
    </xf>
    <xf numFmtId="0" fontId="106" fillId="0" borderId="0" applyNumberFormat="0" applyFill="0" applyBorder="0" applyAlignment="0" applyProtection="0"/>
    <xf numFmtId="0" fontId="76" fillId="61" borderId="0" applyNumberFormat="0" applyBorder="0" applyAlignment="0" applyProtection="0">
      <alignment vertical="center"/>
    </xf>
    <xf numFmtId="201" fontId="31" fillId="0" borderId="0" applyFill="0" applyBorder="0" applyAlignment="0"/>
    <xf numFmtId="0" fontId="74" fillId="2"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75" fillId="28" borderId="0" applyNumberFormat="0" applyBorder="0" applyAlignment="0" applyProtection="0">
      <alignment vertical="center"/>
    </xf>
    <xf numFmtId="0" fontId="52" fillId="24" borderId="0" applyNumberFormat="0" applyBorder="0" applyAlignment="0" applyProtection="0">
      <alignment vertical="center"/>
    </xf>
    <xf numFmtId="0" fontId="74" fillId="32" borderId="0" applyNumberFormat="0" applyBorder="0" applyAlignment="0" applyProtection="0">
      <alignment vertical="center"/>
    </xf>
    <xf numFmtId="0" fontId="74" fillId="32" borderId="0" applyNumberFormat="0" applyBorder="0" applyAlignment="0" applyProtection="0">
      <alignment vertical="center"/>
    </xf>
    <xf numFmtId="0" fontId="52" fillId="32" borderId="0" applyNumberFormat="0" applyBorder="0" applyAlignment="0" applyProtection="0">
      <alignment vertical="center"/>
    </xf>
    <xf numFmtId="0" fontId="74" fillId="32" borderId="0" applyNumberFormat="0" applyBorder="0" applyAlignment="0" applyProtection="0">
      <alignment vertical="center"/>
    </xf>
    <xf numFmtId="0" fontId="74" fillId="32" borderId="0" applyNumberFormat="0" applyBorder="0" applyAlignment="0" applyProtection="0">
      <alignment vertical="center"/>
    </xf>
    <xf numFmtId="0" fontId="52" fillId="32" borderId="0" applyNumberFormat="0" applyBorder="0" applyAlignment="0" applyProtection="0">
      <alignment vertical="center"/>
    </xf>
    <xf numFmtId="0" fontId="75" fillId="40" borderId="0" applyNumberFormat="0" applyBorder="0" applyAlignment="0" applyProtection="0">
      <alignment vertical="center"/>
    </xf>
    <xf numFmtId="0" fontId="52" fillId="32" borderId="0" applyNumberFormat="0" applyBorder="0" applyAlignment="0" applyProtection="0">
      <alignment vertical="center"/>
    </xf>
    <xf numFmtId="0" fontId="75" fillId="25" borderId="0" applyNumberFormat="0" applyBorder="0" applyAlignment="0" applyProtection="0">
      <alignment vertical="center"/>
    </xf>
    <xf numFmtId="0" fontId="31" fillId="0" borderId="0"/>
    <xf numFmtId="0" fontId="74" fillId="25" borderId="0" applyNumberFormat="0" applyBorder="0" applyAlignment="0" applyProtection="0">
      <alignment vertical="center"/>
    </xf>
    <xf numFmtId="0" fontId="52" fillId="24" borderId="0" applyNumberFormat="0" applyBorder="0" applyAlignment="0" applyProtection="0">
      <alignment vertical="center"/>
    </xf>
    <xf numFmtId="201" fontId="31" fillId="0" borderId="0" applyFill="0" applyBorder="0" applyAlignment="0"/>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52" fillId="25" borderId="0" applyNumberFormat="0" applyBorder="0" applyAlignment="0" applyProtection="0">
      <alignment vertical="center"/>
    </xf>
    <xf numFmtId="0" fontId="74" fillId="25" borderId="0" applyNumberFormat="0" applyBorder="0" applyAlignment="0" applyProtection="0">
      <alignment vertical="center"/>
    </xf>
    <xf numFmtId="0" fontId="52" fillId="25" borderId="0" applyNumberFormat="0" applyBorder="0" applyAlignment="0" applyProtection="0">
      <alignment vertical="center"/>
    </xf>
    <xf numFmtId="0" fontId="76" fillId="62" borderId="0" applyNumberFormat="0" applyBorder="0" applyAlignment="0" applyProtection="0">
      <alignment vertical="center"/>
    </xf>
    <xf numFmtId="0" fontId="78" fillId="0" borderId="0">
      <alignment vertical="center"/>
    </xf>
    <xf numFmtId="0" fontId="52" fillId="25" borderId="0" applyNumberFormat="0" applyBorder="0" applyAlignment="0" applyProtection="0">
      <alignment vertical="center"/>
    </xf>
    <xf numFmtId="0" fontId="75" fillId="17" borderId="0" applyNumberFormat="0" applyBorder="0" applyAlignment="0" applyProtection="0">
      <alignment vertical="center"/>
    </xf>
    <xf numFmtId="0" fontId="31" fillId="0" borderId="0"/>
    <xf numFmtId="0" fontId="52" fillId="25" borderId="0" applyNumberFormat="0" applyBorder="0" applyAlignment="0" applyProtection="0">
      <alignment vertical="center"/>
    </xf>
    <xf numFmtId="0" fontId="74" fillId="17" borderId="0" applyNumberFormat="0" applyBorder="0" applyAlignment="0" applyProtection="0">
      <alignment vertical="center"/>
    </xf>
    <xf numFmtId="0" fontId="73" fillId="0" borderId="0"/>
    <xf numFmtId="0" fontId="31" fillId="0" borderId="0">
      <alignment vertical="center"/>
    </xf>
    <xf numFmtId="0" fontId="52" fillId="54" borderId="0" applyNumberFormat="0" applyBorder="0" applyAlignment="0" applyProtection="0">
      <alignment vertical="center"/>
    </xf>
    <xf numFmtId="194" fontId="31" fillId="0" borderId="0" applyFont="0" applyFill="0" applyBorder="0" applyAlignment="0" applyProtection="0"/>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52" fillId="59" borderId="0" applyNumberFormat="0" applyBorder="0" applyAlignment="0" applyProtection="0">
      <alignment vertical="center"/>
    </xf>
    <xf numFmtId="0" fontId="74" fillId="17" borderId="0" applyNumberFormat="0" applyBorder="0" applyAlignment="0" applyProtection="0">
      <alignment vertical="center"/>
    </xf>
    <xf numFmtId="0" fontId="74" fillId="25" borderId="0" applyNumberFormat="0" applyBorder="0" applyAlignment="0" applyProtection="0">
      <alignment vertical="center"/>
    </xf>
    <xf numFmtId="0" fontId="74" fillId="17"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74" fillId="17"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74" fillId="17" borderId="0" applyNumberFormat="0" applyBorder="0" applyAlignment="0" applyProtection="0">
      <alignment vertical="center"/>
    </xf>
    <xf numFmtId="0" fontId="100" fillId="0" borderId="0">
      <alignment vertical="center"/>
    </xf>
    <xf numFmtId="0" fontId="52" fillId="59" borderId="0" applyNumberFormat="0" applyBorder="0" applyAlignment="0" applyProtection="0">
      <alignment vertical="center"/>
    </xf>
    <xf numFmtId="0" fontId="100" fillId="0" borderId="0">
      <alignment vertical="center"/>
    </xf>
    <xf numFmtId="0" fontId="52" fillId="59" borderId="0" applyNumberFormat="0" applyBorder="0" applyAlignment="0" applyProtection="0">
      <alignment vertical="center"/>
    </xf>
    <xf numFmtId="10" fontId="84" fillId="2" borderId="1" applyNumberFormat="0" applyBorder="0" applyAlignment="0" applyProtection="0"/>
    <xf numFmtId="0" fontId="74" fillId="28" borderId="0" applyNumberFormat="0" applyBorder="0" applyAlignment="0" applyProtection="0">
      <alignment vertical="center"/>
    </xf>
    <xf numFmtId="0" fontId="75" fillId="31" borderId="0" applyNumberFormat="0" applyBorder="0" applyAlignment="0" applyProtection="0">
      <alignment vertical="center"/>
    </xf>
    <xf numFmtId="10" fontId="84" fillId="2" borderId="1" applyNumberFormat="0" applyBorder="0" applyAlignment="0" applyProtection="0"/>
    <xf numFmtId="0" fontId="52" fillId="28" borderId="0" applyNumberFormat="0" applyBorder="0" applyAlignment="0" applyProtection="0">
      <alignment vertical="center"/>
    </xf>
    <xf numFmtId="0" fontId="76" fillId="31" borderId="0" applyNumberFormat="0" applyBorder="0" applyAlignment="0" applyProtection="0">
      <alignment vertical="center"/>
    </xf>
    <xf numFmtId="10" fontId="84" fillId="2" borderId="1" applyNumberFormat="0" applyBorder="0" applyAlignment="0" applyProtection="0"/>
    <xf numFmtId="0" fontId="74" fillId="28" borderId="0" applyNumberFormat="0" applyBorder="0" applyAlignment="0" applyProtection="0">
      <alignment vertical="center"/>
    </xf>
    <xf numFmtId="0" fontId="74" fillId="28" borderId="0" applyNumberFormat="0" applyBorder="0" applyAlignment="0" applyProtection="0">
      <alignment vertical="center"/>
    </xf>
    <xf numFmtId="0" fontId="75" fillId="25" borderId="0" applyNumberFormat="0" applyBorder="0" applyAlignment="0" applyProtection="0">
      <alignment vertical="center"/>
    </xf>
    <xf numFmtId="0" fontId="74" fillId="28" borderId="0" applyNumberFormat="0" applyBorder="0" applyAlignment="0" applyProtection="0">
      <alignment vertical="center"/>
    </xf>
    <xf numFmtId="0" fontId="74" fillId="28" borderId="0" applyNumberFormat="0" applyBorder="0" applyAlignment="0" applyProtection="0">
      <alignment vertical="center"/>
    </xf>
    <xf numFmtId="0" fontId="74" fillId="40" borderId="0" applyNumberFormat="0" applyBorder="0" applyAlignment="0" applyProtection="0">
      <alignment vertical="center"/>
    </xf>
    <xf numFmtId="0" fontId="74" fillId="40" borderId="0" applyNumberFormat="0" applyBorder="0" applyAlignment="0" applyProtection="0">
      <alignment vertical="center"/>
    </xf>
    <xf numFmtId="0" fontId="74" fillId="40"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74" fillId="40" borderId="0" applyNumberFormat="0" applyBorder="0" applyAlignment="0" applyProtection="0">
      <alignment vertical="center"/>
    </xf>
    <xf numFmtId="0" fontId="74" fillId="40" borderId="0" applyNumberFormat="0" applyBorder="0" applyAlignment="0" applyProtection="0">
      <alignment vertical="center"/>
    </xf>
    <xf numFmtId="201" fontId="31" fillId="0" borderId="0" applyFill="0" applyBorder="0" applyAlignment="0"/>
    <xf numFmtId="0" fontId="75" fillId="25" borderId="0" applyNumberFormat="0" applyBorder="0" applyAlignment="0" applyProtection="0">
      <alignment vertical="center"/>
    </xf>
    <xf numFmtId="0" fontId="52" fillId="9" borderId="0" applyNumberFormat="0" applyBorder="0" applyAlignment="0" applyProtection="0">
      <alignment vertical="center"/>
    </xf>
    <xf numFmtId="0" fontId="58" fillId="0" borderId="0" applyNumberFormat="0" applyFill="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52" fillId="24" borderId="0" applyNumberFormat="0" applyBorder="0" applyAlignment="0" applyProtection="0">
      <alignment vertical="center"/>
    </xf>
    <xf numFmtId="43" fontId="52" fillId="0" borderId="0" applyFont="0" applyFill="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99" fillId="0" borderId="0"/>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70" fillId="20" borderId="0" applyNumberFormat="0" applyBorder="0" applyAlignment="0" applyProtection="0">
      <alignment vertical="center"/>
    </xf>
    <xf numFmtId="191" fontId="31" fillId="35" borderId="0"/>
    <xf numFmtId="0" fontId="74" fillId="59" borderId="0" applyNumberFormat="0" applyBorder="0" applyAlignment="0" applyProtection="0">
      <alignment vertical="center"/>
    </xf>
    <xf numFmtId="0" fontId="76" fillId="57" borderId="0" applyNumberFormat="0" applyBorder="0" applyAlignment="0" applyProtection="0">
      <alignment vertical="center"/>
    </xf>
    <xf numFmtId="0" fontId="70" fillId="20" borderId="0" applyNumberFormat="0" applyBorder="0" applyAlignment="0" applyProtection="0">
      <alignment vertical="center"/>
    </xf>
    <xf numFmtId="0" fontId="74" fillId="59" borderId="0" applyNumberFormat="0" applyBorder="0" applyAlignment="0" applyProtection="0">
      <alignment vertical="center"/>
    </xf>
    <xf numFmtId="0" fontId="74" fillId="59" borderId="0" applyNumberFormat="0" applyBorder="0" applyAlignment="0" applyProtection="0">
      <alignment vertical="center"/>
    </xf>
    <xf numFmtId="0" fontId="52" fillId="59" borderId="0" applyNumberFormat="0" applyBorder="0" applyAlignment="0" applyProtection="0">
      <alignment vertical="center"/>
    </xf>
    <xf numFmtId="0" fontId="74" fillId="59" borderId="0" applyNumberFormat="0" applyBorder="0" applyAlignment="0" applyProtection="0">
      <alignment vertical="center"/>
    </xf>
    <xf numFmtId="0" fontId="31" fillId="0" borderId="0">
      <alignment vertical="center"/>
    </xf>
    <xf numFmtId="0" fontId="74" fillId="59" borderId="0" applyNumberFormat="0" applyBorder="0" applyAlignment="0" applyProtection="0">
      <alignment vertical="center"/>
    </xf>
    <xf numFmtId="0" fontId="31" fillId="0" borderId="0">
      <alignment vertical="center"/>
    </xf>
    <xf numFmtId="0" fontId="74" fillId="59" borderId="0" applyNumberFormat="0" applyBorder="0" applyAlignment="0" applyProtection="0">
      <alignment vertical="center"/>
    </xf>
    <xf numFmtId="0" fontId="74" fillId="59" borderId="0" applyNumberFormat="0" applyBorder="0" applyAlignment="0" applyProtection="0">
      <alignment vertical="center"/>
    </xf>
    <xf numFmtId="0" fontId="52" fillId="59" borderId="0" applyNumberFormat="0" applyBorder="0" applyAlignment="0" applyProtection="0">
      <alignment vertical="center"/>
    </xf>
    <xf numFmtId="0" fontId="70" fillId="20" borderId="0" applyNumberFormat="0" applyBorder="0" applyAlignment="0" applyProtection="0">
      <alignment vertical="center"/>
    </xf>
    <xf numFmtId="0" fontId="52" fillId="59" borderId="0" applyNumberFormat="0" applyBorder="0" applyAlignment="0" applyProtection="0">
      <alignment vertical="center"/>
    </xf>
    <xf numFmtId="0" fontId="108" fillId="20" borderId="0" applyNumberFormat="0" applyBorder="0" applyAlignment="0" applyProtection="0">
      <alignment vertical="center"/>
    </xf>
    <xf numFmtId="0" fontId="52" fillId="59"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75" fillId="17"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76" fillId="6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109" fillId="63" borderId="0" applyNumberFormat="0" applyBorder="0" applyAlignment="0" applyProtection="0">
      <alignment vertical="center"/>
    </xf>
    <xf numFmtId="0" fontId="75" fillId="31" borderId="0" applyNumberFormat="0" applyBorder="0" applyAlignment="0" applyProtection="0">
      <alignment vertical="center"/>
    </xf>
    <xf numFmtId="0" fontId="109" fillId="63" borderId="0" applyNumberFormat="0" applyBorder="0" applyAlignment="0" applyProtection="0">
      <alignment vertical="center"/>
    </xf>
    <xf numFmtId="39" fontId="31" fillId="0" borderId="0"/>
    <xf numFmtId="0" fontId="75" fillId="31" borderId="0" applyNumberFormat="0" applyBorder="0" applyAlignment="0" applyProtection="0">
      <alignment vertical="center"/>
    </xf>
    <xf numFmtId="0" fontId="109" fillId="63" borderId="0" applyNumberFormat="0" applyBorder="0" applyAlignment="0" applyProtection="0">
      <alignment vertical="center"/>
    </xf>
    <xf numFmtId="39" fontId="31" fillId="0" borderId="0"/>
    <xf numFmtId="0" fontId="75" fillId="31" borderId="0" applyNumberFormat="0" applyBorder="0" applyAlignment="0" applyProtection="0">
      <alignment vertical="center"/>
    </xf>
    <xf numFmtId="0" fontId="76" fillId="61" borderId="0" applyNumberFormat="0" applyBorder="0" applyAlignment="0" applyProtection="0">
      <alignment vertical="center"/>
    </xf>
    <xf numFmtId="0" fontId="75" fillId="28" borderId="0" applyNumberFormat="0" applyBorder="0" applyAlignment="0" applyProtection="0">
      <alignment vertical="center"/>
    </xf>
    <xf numFmtId="0" fontId="75" fillId="28" borderId="0" applyNumberFormat="0" applyBorder="0" applyAlignment="0" applyProtection="0">
      <alignment vertical="center"/>
    </xf>
    <xf numFmtId="0" fontId="75" fillId="40" borderId="0" applyNumberFormat="0" applyBorder="0" applyAlignment="0" applyProtection="0">
      <alignment vertical="center"/>
    </xf>
    <xf numFmtId="0" fontId="75" fillId="28" borderId="0" applyNumberFormat="0" applyBorder="0" applyAlignment="0" applyProtection="0">
      <alignment vertical="center"/>
    </xf>
    <xf numFmtId="0" fontId="76" fillId="28" borderId="0" applyNumberFormat="0" applyBorder="0" applyAlignment="0" applyProtection="0">
      <alignment vertical="center"/>
    </xf>
    <xf numFmtId="0" fontId="76" fillId="28"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6" fillId="9" borderId="0" applyNumberFormat="0" applyBorder="0" applyAlignment="0" applyProtection="0">
      <alignment vertical="center"/>
    </xf>
    <xf numFmtId="0" fontId="76"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31" borderId="0" applyNumberFormat="0" applyBorder="0" applyAlignment="0" applyProtection="0">
      <alignment vertical="center"/>
    </xf>
    <xf numFmtId="0" fontId="58" fillId="0" borderId="0" applyNumberFormat="0" applyFill="0" applyBorder="0" applyAlignment="0" applyProtection="0">
      <alignment vertical="center"/>
    </xf>
    <xf numFmtId="0" fontId="76" fillId="31" borderId="0" applyNumberFormat="0" applyBorder="0" applyAlignment="0" applyProtection="0">
      <alignment vertical="center"/>
    </xf>
    <xf numFmtId="0" fontId="76" fillId="31" borderId="0" applyNumberFormat="0" applyBorder="0" applyAlignment="0" applyProtection="0">
      <alignment vertical="center"/>
    </xf>
    <xf numFmtId="0" fontId="75" fillId="25" borderId="0" applyNumberFormat="0" applyBorder="0" applyAlignment="0" applyProtection="0">
      <alignment vertical="center"/>
    </xf>
    <xf numFmtId="0" fontId="76" fillId="62" borderId="0" applyNumberFormat="0" applyBorder="0" applyAlignment="0" applyProtection="0">
      <alignment vertical="center"/>
    </xf>
    <xf numFmtId="0" fontId="75" fillId="25" borderId="0" applyNumberFormat="0" applyBorder="0" applyAlignment="0" applyProtection="0">
      <alignment vertical="center"/>
    </xf>
    <xf numFmtId="0" fontId="75" fillId="25" borderId="0" applyNumberFormat="0" applyBorder="0" applyAlignment="0" applyProtection="0">
      <alignment vertical="center"/>
    </xf>
    <xf numFmtId="0" fontId="76" fillId="62" borderId="0" applyNumberFormat="0" applyBorder="0" applyAlignment="0" applyProtection="0">
      <alignment vertical="center"/>
    </xf>
    <xf numFmtId="0" fontId="76" fillId="62" borderId="0" applyNumberFormat="0" applyBorder="0" applyAlignment="0" applyProtection="0">
      <alignment vertical="center"/>
    </xf>
    <xf numFmtId="201" fontId="31" fillId="0" borderId="0" applyFill="0" applyBorder="0" applyAlignment="0"/>
    <xf numFmtId="201" fontId="31" fillId="0" borderId="0" applyFill="0" applyBorder="0" applyAlignment="0"/>
    <xf numFmtId="201" fontId="31" fillId="0" borderId="0" applyFill="0" applyBorder="0" applyAlignment="0"/>
    <xf numFmtId="201" fontId="31" fillId="0" borderId="0" applyFill="0" applyBorder="0" applyAlignment="0"/>
    <xf numFmtId="215" fontId="0" fillId="0" borderId="0" applyFill="0" applyBorder="0" applyAlignment="0"/>
    <xf numFmtId="215" fontId="0" fillId="0" borderId="0" applyFill="0" applyBorder="0" applyAlignment="0"/>
    <xf numFmtId="215" fontId="0" fillId="0" borderId="0" applyFill="0" applyBorder="0" applyAlignment="0"/>
    <xf numFmtId="201" fontId="31" fillId="0" borderId="0" applyFill="0" applyBorder="0" applyAlignment="0"/>
    <xf numFmtId="201" fontId="31" fillId="0" borderId="0" applyFill="0" applyBorder="0" applyAlignment="0"/>
    <xf numFmtId="201" fontId="31" fillId="0" borderId="0" applyFill="0" applyBorder="0" applyAlignment="0"/>
    <xf numFmtId="200" fontId="31" fillId="0" borderId="0" applyFill="0" applyBorder="0" applyAlignment="0"/>
    <xf numFmtId="200" fontId="31" fillId="0" borderId="0" applyFill="0" applyBorder="0" applyAlignment="0"/>
    <xf numFmtId="200" fontId="31" fillId="0" borderId="0" applyFill="0" applyBorder="0" applyAlignment="0"/>
    <xf numFmtId="201" fontId="31" fillId="0" borderId="0" applyFill="0" applyBorder="0" applyAlignment="0"/>
    <xf numFmtId="201" fontId="31" fillId="0" borderId="0" applyFill="0" applyBorder="0" applyAlignment="0"/>
    <xf numFmtId="201" fontId="31" fillId="0" borderId="0" applyFill="0" applyBorder="0" applyAlignment="0"/>
    <xf numFmtId="201" fontId="31" fillId="0" borderId="0" applyFill="0" applyBorder="0" applyAlignment="0"/>
    <xf numFmtId="0" fontId="97" fillId="0" borderId="8">
      <alignment horizontal="left" vertical="center"/>
    </xf>
    <xf numFmtId="0" fontId="110" fillId="0" borderId="0"/>
    <xf numFmtId="0" fontId="111" fillId="0" borderId="0" applyFill="0" applyBorder="0">
      <alignment horizontal="right"/>
    </xf>
    <xf numFmtId="0" fontId="112" fillId="0" borderId="36"/>
    <xf numFmtId="0" fontId="0" fillId="0" borderId="0" applyFill="0" applyBorder="0">
      <alignment horizontal="right"/>
    </xf>
    <xf numFmtId="0" fontId="0" fillId="0" borderId="0" applyFill="0" applyBorder="0">
      <alignment horizontal="right"/>
    </xf>
    <xf numFmtId="0" fontId="0" fillId="0" borderId="0" applyFill="0" applyBorder="0">
      <alignment horizontal="right"/>
    </xf>
    <xf numFmtId="0" fontId="113" fillId="0" borderId="37" applyNumberFormat="0" applyFill="0" applyAlignment="0" applyProtection="0">
      <alignment vertical="center"/>
    </xf>
    <xf numFmtId="0" fontId="114" fillId="0" borderId="6">
      <alignment horizontal="center"/>
    </xf>
    <xf numFmtId="211" fontId="73" fillId="0" borderId="0"/>
    <xf numFmtId="10" fontId="84" fillId="2" borderId="1" applyNumberFormat="0" applyBorder="0" applyAlignment="0" applyProtection="0"/>
    <xf numFmtId="10" fontId="84" fillId="2" borderId="1" applyNumberFormat="0" applyBorder="0" applyAlignment="0" applyProtection="0"/>
    <xf numFmtId="211" fontId="73" fillId="0" borderId="0"/>
    <xf numFmtId="211" fontId="73" fillId="0" borderId="0"/>
    <xf numFmtId="211" fontId="73" fillId="0" borderId="0"/>
    <xf numFmtId="211" fontId="73" fillId="0" borderId="0"/>
    <xf numFmtId="211" fontId="73" fillId="0" borderId="0"/>
    <xf numFmtId="211" fontId="73" fillId="0" borderId="0"/>
    <xf numFmtId="211" fontId="73" fillId="0" borderId="0"/>
    <xf numFmtId="0" fontId="31" fillId="0" borderId="0">
      <alignment vertical="center"/>
    </xf>
    <xf numFmtId="220" fontId="73" fillId="0" borderId="0" applyFont="0" applyFill="0" applyBorder="0" applyAlignment="0" applyProtection="0"/>
    <xf numFmtId="196" fontId="73" fillId="0" borderId="0" applyFont="0" applyFill="0" applyBorder="0" applyAlignment="0" applyProtection="0"/>
    <xf numFmtId="0" fontId="0" fillId="23" borderId="34" applyNumberFormat="0" applyFont="0" applyAlignment="0" applyProtection="0">
      <alignment vertical="center"/>
    </xf>
    <xf numFmtId="179" fontId="2" fillId="0" borderId="0"/>
    <xf numFmtId="0" fontId="115" fillId="0" borderId="0" applyNumberFormat="0" applyAlignment="0">
      <alignment horizontal="left"/>
    </xf>
    <xf numFmtId="0" fontId="116" fillId="0" borderId="0" applyNumberFormat="0" applyAlignment="0"/>
    <xf numFmtId="203" fontId="31" fillId="0" borderId="0" applyFont="0" applyFill="0" applyBorder="0" applyAlignment="0" applyProtection="0"/>
    <xf numFmtId="191" fontId="31" fillId="35" borderId="0"/>
    <xf numFmtId="0" fontId="117" fillId="0" borderId="0" applyNumberFormat="0" applyAlignment="0">
      <alignment horizontal="left"/>
    </xf>
    <xf numFmtId="0" fontId="70" fillId="20" borderId="0" applyNumberFormat="0" applyBorder="0" applyAlignment="0" applyProtection="0">
      <alignment vertical="center"/>
    </xf>
    <xf numFmtId="191" fontId="31" fillId="35" borderId="0"/>
    <xf numFmtId="0" fontId="84" fillId="7" borderId="1"/>
    <xf numFmtId="180" fontId="0" fillId="0" borderId="0" applyFont="0" applyFill="0" applyBorder="0" applyAlignment="0" applyProtection="0"/>
    <xf numFmtId="180" fontId="0" fillId="0" borderId="0" applyFont="0" applyFill="0" applyBorder="0" applyAlignment="0" applyProtection="0"/>
    <xf numFmtId="0" fontId="73" fillId="0" borderId="0">
      <protection locked="0"/>
    </xf>
    <xf numFmtId="207" fontId="118" fillId="0" borderId="0">
      <alignment horizontal="right"/>
    </xf>
    <xf numFmtId="0" fontId="73" fillId="0" borderId="0"/>
    <xf numFmtId="38" fontId="84" fillId="17" borderId="0" applyNumberFormat="0" applyBorder="0" applyAlignment="0" applyProtection="0"/>
    <xf numFmtId="0" fontId="84" fillId="17" borderId="0" applyNumberFormat="0" applyBorder="0" applyAlignment="0" applyProtection="0"/>
    <xf numFmtId="0" fontId="119" fillId="0" borderId="0">
      <alignment horizontal="left"/>
    </xf>
    <xf numFmtId="0" fontId="75" fillId="31" borderId="0" applyNumberFormat="0" applyBorder="0" applyAlignment="0" applyProtection="0">
      <alignment vertical="center"/>
    </xf>
    <xf numFmtId="0" fontId="97" fillId="0" borderId="38" applyNumberFormat="0" applyAlignment="0" applyProtection="0">
      <alignment horizontal="left" vertical="center"/>
    </xf>
    <xf numFmtId="0" fontId="75" fillId="31" borderId="0" applyNumberFormat="0" applyBorder="0" applyAlignment="0" applyProtection="0">
      <alignmen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39" fontId="31" fillId="0" borderId="0"/>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39" fontId="31" fillId="0" borderId="0"/>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75" fillId="31" borderId="0" applyNumberFormat="0" applyBorder="0" applyAlignment="0" applyProtection="0">
      <alignmen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0" fillId="0" borderId="0" applyNumberFormat="0" applyFill="0" applyBorder="0" applyAlignment="0" applyProtection="0"/>
    <xf numFmtId="0" fontId="97" fillId="0" borderId="8">
      <alignment horizontal="left" vertical="center"/>
    </xf>
    <xf numFmtId="0" fontId="97" fillId="0" borderId="8">
      <alignment horizontal="left" vertical="center"/>
    </xf>
    <xf numFmtId="0" fontId="0" fillId="0" borderId="0" applyNumberFormat="0" applyFill="0" applyBorder="0" applyAlignment="0" applyProtection="0"/>
    <xf numFmtId="0" fontId="97" fillId="0" borderId="8">
      <alignment horizontal="left" vertical="center"/>
    </xf>
    <xf numFmtId="0" fontId="75" fillId="31" borderId="0" applyNumberFormat="0" applyBorder="0" applyAlignment="0" applyProtection="0">
      <alignmen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97" fillId="0" borderId="8">
      <alignment horizontal="left" vertical="center"/>
    </xf>
    <xf numFmtId="0" fontId="120" fillId="0" borderId="0" applyNumberFormat="0" applyFill="0" applyBorder="0" applyAlignment="0" applyProtection="0">
      <alignment vertical="center"/>
    </xf>
    <xf numFmtId="0" fontId="97" fillId="0" borderId="8">
      <alignment horizontal="left" vertical="center"/>
    </xf>
    <xf numFmtId="43" fontId="52" fillId="0" borderId="0" applyFont="0" applyFill="0" applyBorder="0" applyAlignment="0" applyProtection="0">
      <alignment vertical="center"/>
    </xf>
    <xf numFmtId="10" fontId="84" fillId="2" borderId="1" applyNumberFormat="0" applyBorder="0" applyAlignment="0" applyProtection="0"/>
    <xf numFmtId="0" fontId="75" fillId="55" borderId="0" applyNumberFormat="0" applyBorder="0" applyAlignment="0" applyProtection="0">
      <alignment vertical="center"/>
    </xf>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43" fontId="52" fillId="0" borderId="0" applyFont="0" applyFill="0" applyBorder="0" applyAlignment="0" applyProtection="0">
      <alignment vertical="center"/>
    </xf>
    <xf numFmtId="0" fontId="84" fillId="2" borderId="1" applyNumberFormat="0" applyBorder="0" applyAlignment="0" applyProtection="0"/>
    <xf numFmtId="43" fontId="52" fillId="0" borderId="0" applyFont="0" applyFill="0" applyBorder="0" applyAlignment="0" applyProtection="0">
      <alignment vertical="center"/>
    </xf>
    <xf numFmtId="10" fontId="84" fillId="2" borderId="1" applyNumberFormat="0" applyBorder="0" applyAlignment="0" applyProtection="0"/>
    <xf numFmtId="43" fontId="52" fillId="0" borderId="0" applyFont="0" applyFill="0" applyBorder="0" applyAlignment="0" applyProtection="0">
      <alignment vertical="center"/>
    </xf>
    <xf numFmtId="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10" fontId="84" fillId="2" borderId="1" applyNumberFormat="0" applyBorder="0" applyAlignment="0" applyProtection="0"/>
    <xf numFmtId="43" fontId="31" fillId="0" borderId="0" applyFont="0" applyFill="0" applyBorder="0" applyAlignment="0" applyProtection="0"/>
    <xf numFmtId="10" fontId="84" fillId="2" borderId="1" applyNumberFormat="0" applyBorder="0" applyAlignment="0" applyProtection="0"/>
    <xf numFmtId="43" fontId="52" fillId="0" borderId="0" applyFont="0" applyFill="0" applyBorder="0" applyAlignment="0" applyProtection="0">
      <alignment vertical="center"/>
    </xf>
    <xf numFmtId="10" fontId="84" fillId="23" borderId="1" applyNumberFormat="0" applyBorder="0" applyAlignment="0" applyProtection="0"/>
    <xf numFmtId="43" fontId="52" fillId="0" borderId="0" applyFont="0" applyFill="0" applyBorder="0" applyAlignment="0" applyProtection="0">
      <alignment vertical="center"/>
    </xf>
    <xf numFmtId="10" fontId="84" fillId="2" borderId="1" applyNumberFormat="0" applyBorder="0" applyAlignment="0" applyProtection="0"/>
    <xf numFmtId="43" fontId="52" fillId="0" borderId="0" applyFont="0" applyFill="0" applyBorder="0" applyAlignment="0" applyProtection="0">
      <alignment vertical="center"/>
    </xf>
    <xf numFmtId="10" fontId="84" fillId="23" borderId="1" applyNumberFormat="0" applyBorder="0" applyAlignment="0" applyProtection="0"/>
    <xf numFmtId="10" fontId="84" fillId="2" borderId="1" applyNumberFormat="0" applyBorder="0" applyAlignment="0" applyProtection="0"/>
    <xf numFmtId="43" fontId="52" fillId="0" borderId="0" applyFont="0" applyFill="0" applyBorder="0" applyAlignment="0" applyProtection="0">
      <alignment vertical="center"/>
    </xf>
    <xf numFmtId="10" fontId="84" fillId="2" borderId="1" applyNumberFormat="0" applyBorder="0" applyAlignment="0" applyProtection="0"/>
    <xf numFmtId="0" fontId="78" fillId="0" borderId="0">
      <alignment vertical="center"/>
    </xf>
    <xf numFmtId="10" fontId="84" fillId="2" borderId="1" applyNumberFormat="0" applyBorder="0" applyAlignment="0" applyProtection="0"/>
    <xf numFmtId="43" fontId="52" fillId="0" borderId="0" applyFont="0" applyFill="0" applyBorder="0" applyAlignment="0" applyProtection="0">
      <alignment vertical="center"/>
    </xf>
    <xf numFmtId="10" fontId="84" fillId="2" borderId="1" applyNumberFormat="0" applyBorder="0" applyAlignment="0" applyProtection="0"/>
    <xf numFmtId="0" fontId="31" fillId="0" borderId="0"/>
    <xf numFmtId="0" fontId="78" fillId="0" borderId="0">
      <alignment vertical="center"/>
    </xf>
    <xf numFmtId="10" fontId="84" fillId="2" borderId="1" applyNumberFormat="0" applyBorder="0" applyAlignment="0" applyProtection="0"/>
    <xf numFmtId="10" fontId="84" fillId="2" borderId="1" applyNumberFormat="0" applyBorder="0" applyAlignment="0" applyProtection="0"/>
    <xf numFmtId="0" fontId="78" fillId="0" borderId="0">
      <alignment vertical="center"/>
    </xf>
    <xf numFmtId="10" fontId="84" fillId="2" borderId="1" applyNumberFormat="0" applyBorder="0" applyAlignment="0" applyProtection="0"/>
    <xf numFmtId="0" fontId="31" fillId="0" borderId="0"/>
    <xf numFmtId="10" fontId="84" fillId="2" borderId="1" applyNumberFormat="0" applyBorder="0" applyAlignment="0" applyProtection="0"/>
    <xf numFmtId="0" fontId="78" fillId="0" borderId="0">
      <alignment vertical="center"/>
    </xf>
    <xf numFmtId="10" fontId="84" fillId="2" borderId="1" applyNumberFormat="0" applyBorder="0" applyAlignment="0" applyProtection="0"/>
    <xf numFmtId="0" fontId="31" fillId="0" borderId="0"/>
    <xf numFmtId="10" fontId="84" fillId="2" borderId="1" applyNumberFormat="0" applyBorder="0" applyAlignment="0" applyProtection="0"/>
    <xf numFmtId="191" fontId="31" fillId="58" borderId="0"/>
    <xf numFmtId="191" fontId="31" fillId="58" borderId="0"/>
    <xf numFmtId="191" fontId="31" fillId="58" borderId="0"/>
    <xf numFmtId="191" fontId="31" fillId="58" borderId="0"/>
    <xf numFmtId="191" fontId="31" fillId="58" borderId="0"/>
    <xf numFmtId="0" fontId="78" fillId="0" borderId="0">
      <alignment vertical="center"/>
    </xf>
    <xf numFmtId="191" fontId="31" fillId="58" borderId="0"/>
    <xf numFmtId="191" fontId="31" fillId="58" borderId="0"/>
    <xf numFmtId="191" fontId="31" fillId="58" borderId="0"/>
    <xf numFmtId="191" fontId="31" fillId="58" borderId="0"/>
    <xf numFmtId="191" fontId="31" fillId="58" borderId="0"/>
    <xf numFmtId="191" fontId="31" fillId="58" borderId="0"/>
    <xf numFmtId="191" fontId="31" fillId="58" borderId="0"/>
    <xf numFmtId="191" fontId="31" fillId="58" borderId="0"/>
    <xf numFmtId="191" fontId="31" fillId="58" borderId="0"/>
    <xf numFmtId="191" fontId="31" fillId="58" borderId="0"/>
    <xf numFmtId="191" fontId="31" fillId="58" borderId="0"/>
    <xf numFmtId="191" fontId="31" fillId="58" borderId="0"/>
    <xf numFmtId="191" fontId="31" fillId="58" borderId="0"/>
    <xf numFmtId="191" fontId="31" fillId="58" borderId="0"/>
    <xf numFmtId="191" fontId="31" fillId="58" borderId="0"/>
    <xf numFmtId="191" fontId="31" fillId="58" borderId="0"/>
    <xf numFmtId="191" fontId="31" fillId="58" borderId="0"/>
    <xf numFmtId="191" fontId="31" fillId="58" borderId="0"/>
    <xf numFmtId="191" fontId="31" fillId="58" borderId="0"/>
    <xf numFmtId="191" fontId="31" fillId="58" borderId="0"/>
    <xf numFmtId="191" fontId="31" fillId="58" borderId="0"/>
    <xf numFmtId="191" fontId="31" fillId="58" borderId="0"/>
    <xf numFmtId="0" fontId="31" fillId="23" borderId="34" applyNumberFormat="0" applyFont="0" applyAlignment="0" applyProtection="0">
      <alignment vertical="center"/>
    </xf>
    <xf numFmtId="0" fontId="0" fillId="29" borderId="0" applyNumberFormat="0" applyFont="0" applyBorder="0" applyAlignment="0" applyProtection="0">
      <alignment horizontal="right"/>
    </xf>
    <xf numFmtId="0" fontId="85" fillId="0" borderId="30" applyNumberFormat="0" applyFill="0" applyAlignment="0" applyProtection="0">
      <alignment vertical="center"/>
    </xf>
    <xf numFmtId="38" fontId="121" fillId="0" borderId="0"/>
    <xf numFmtId="38" fontId="122" fillId="0" borderId="0"/>
    <xf numFmtId="38" fontId="123" fillId="0" borderId="0"/>
    <xf numFmtId="38" fontId="111" fillId="0" borderId="0"/>
    <xf numFmtId="0" fontId="118" fillId="0" borderId="0"/>
    <xf numFmtId="0" fontId="124" fillId="0" borderId="0"/>
    <xf numFmtId="0" fontId="118" fillId="0" borderId="0"/>
    <xf numFmtId="0" fontId="0" fillId="0" borderId="0" applyFont="0" applyFill="0">
      <alignment horizontal="fill"/>
    </xf>
    <xf numFmtId="0" fontId="0" fillId="0" borderId="0" applyFont="0" applyFill="0">
      <alignment horizontal="fill"/>
    </xf>
    <xf numFmtId="0" fontId="0" fillId="0" borderId="0" applyFont="0" applyFill="0">
      <alignment horizontal="fill"/>
    </xf>
    <xf numFmtId="191" fontId="31" fillId="35" borderId="0"/>
    <xf numFmtId="191" fontId="31" fillId="35" borderId="0"/>
    <xf numFmtId="191" fontId="31" fillId="35" borderId="0"/>
    <xf numFmtId="191" fontId="31" fillId="35" borderId="0"/>
    <xf numFmtId="0" fontId="70" fillId="20" borderId="0" applyNumberFormat="0" applyBorder="0" applyAlignment="0" applyProtection="0">
      <alignment vertical="center"/>
    </xf>
    <xf numFmtId="191" fontId="31" fillId="35" borderId="0"/>
    <xf numFmtId="0" fontId="108" fillId="20" borderId="0" applyNumberFormat="0" applyBorder="0" applyAlignment="0" applyProtection="0">
      <alignment vertical="center"/>
    </xf>
    <xf numFmtId="191" fontId="31" fillId="35" borderId="0"/>
    <xf numFmtId="0" fontId="108" fillId="20" borderId="0" applyNumberFormat="0" applyBorder="0" applyAlignment="0" applyProtection="0">
      <alignment vertical="center"/>
    </xf>
    <xf numFmtId="0" fontId="78" fillId="0" borderId="0">
      <alignment vertical="center"/>
    </xf>
    <xf numFmtId="191" fontId="31" fillId="35" borderId="0"/>
    <xf numFmtId="191" fontId="31" fillId="35" borderId="0"/>
    <xf numFmtId="191" fontId="31" fillId="35" borderId="0"/>
    <xf numFmtId="191" fontId="31" fillId="35" borderId="0"/>
    <xf numFmtId="191" fontId="31" fillId="35" borderId="0"/>
    <xf numFmtId="191" fontId="31" fillId="35" borderId="0"/>
    <xf numFmtId="191" fontId="31" fillId="35" borderId="0"/>
    <xf numFmtId="191" fontId="31" fillId="35" borderId="0"/>
    <xf numFmtId="191" fontId="31" fillId="35" borderId="0"/>
    <xf numFmtId="0" fontId="78" fillId="0" borderId="0"/>
    <xf numFmtId="191" fontId="31" fillId="35" borderId="0"/>
    <xf numFmtId="191" fontId="31" fillId="35" borderId="0"/>
    <xf numFmtId="191" fontId="31" fillId="35" borderId="0"/>
    <xf numFmtId="0" fontId="73" fillId="0" borderId="0"/>
    <xf numFmtId="191" fontId="31" fillId="35" borderId="0"/>
    <xf numFmtId="191" fontId="31" fillId="35" borderId="0"/>
    <xf numFmtId="0" fontId="0" fillId="0" borderId="0" applyNumberFormat="0" applyFill="0" applyBorder="0" applyAlignment="0" applyProtection="0"/>
    <xf numFmtId="191" fontId="31" fillId="35" borderId="0"/>
    <xf numFmtId="191" fontId="31" fillId="35" borderId="0"/>
    <xf numFmtId="191" fontId="31" fillId="35" borderId="0"/>
    <xf numFmtId="43" fontId="52" fillId="0" borderId="0" applyFont="0" applyFill="0" applyBorder="0" applyAlignment="0" applyProtection="0">
      <alignment vertical="center"/>
    </xf>
    <xf numFmtId="177" fontId="31" fillId="0" borderId="0" applyFont="0" applyFill="0" applyBorder="0" applyAlignment="0" applyProtection="0"/>
    <xf numFmtId="202" fontId="31" fillId="0" borderId="0" applyFont="0" applyFill="0" applyBorder="0" applyAlignment="0" applyProtection="0"/>
    <xf numFmtId="199" fontId="31" fillId="0" borderId="0" applyFont="0" applyFill="0" applyBorder="0" applyAlignment="0" applyProtection="0"/>
    <xf numFmtId="198" fontId="31" fillId="0" borderId="0" applyFont="0" applyFill="0" applyBorder="0" applyAlignment="0" applyProtection="0"/>
    <xf numFmtId="190" fontId="73" fillId="0" borderId="0" applyFont="0" applyFill="0" applyBorder="0" applyAlignment="0" applyProtection="0"/>
    <xf numFmtId="193" fontId="73" fillId="0" borderId="0" applyFont="0" applyFill="0" applyBorder="0" applyAlignment="0" applyProtection="0"/>
    <xf numFmtId="0" fontId="2" fillId="0" borderId="0"/>
    <xf numFmtId="37" fontId="125"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0" fontId="100" fillId="0" borderId="0">
      <alignment vertical="center"/>
    </xf>
    <xf numFmtId="39" fontId="31" fillId="0" borderId="0"/>
    <xf numFmtId="176" fontId="126" fillId="0" borderId="0"/>
    <xf numFmtId="0" fontId="109" fillId="63" borderId="0" applyNumberFormat="0" applyBorder="0" applyAlignment="0" applyProtection="0">
      <alignment vertical="center"/>
    </xf>
    <xf numFmtId="39" fontId="31" fillId="0" borderId="0"/>
    <xf numFmtId="0" fontId="78" fillId="0" borderId="0">
      <alignment vertical="center"/>
    </xf>
    <xf numFmtId="0" fontId="109" fillId="63" borderId="0" applyNumberFormat="0" applyBorder="0" applyAlignment="0" applyProtection="0">
      <alignment vertical="center"/>
    </xf>
    <xf numFmtId="39" fontId="31" fillId="0" borderId="0"/>
    <xf numFmtId="0" fontId="109" fillId="63" borderId="0" applyNumberFormat="0" applyBorder="0" applyAlignment="0" applyProtection="0">
      <alignment vertical="center"/>
    </xf>
    <xf numFmtId="39" fontId="31" fillId="0" borderId="0"/>
    <xf numFmtId="0" fontId="109" fillId="63" borderId="0" applyNumberFormat="0" applyBorder="0" applyAlignment="0" applyProtection="0">
      <alignment vertical="center"/>
    </xf>
    <xf numFmtId="39" fontId="31" fillId="0" borderId="0"/>
    <xf numFmtId="0" fontId="2" fillId="0" borderId="0"/>
    <xf numFmtId="0" fontId="31" fillId="0" borderId="0"/>
    <xf numFmtId="0" fontId="2" fillId="0" borderId="0"/>
    <xf numFmtId="0" fontId="113" fillId="0" borderId="37" applyNumberFormat="0" applyFill="0" applyAlignment="0" applyProtection="0">
      <alignment vertical="center"/>
    </xf>
    <xf numFmtId="0" fontId="127" fillId="0" borderId="0"/>
    <xf numFmtId="196" fontId="73" fillId="0" borderId="0" applyFont="0" applyFill="0" applyBorder="0" applyAlignment="0" applyProtection="0"/>
    <xf numFmtId="220" fontId="73" fillId="0" borderId="0" applyFont="0" applyFill="0" applyBorder="0" applyAlignment="0" applyProtection="0"/>
    <xf numFmtId="0" fontId="52" fillId="0" borderId="0">
      <alignment vertical="center"/>
    </xf>
    <xf numFmtId="10" fontId="73"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9" fontId="0" fillId="0" borderId="0" applyFont="0" applyFill="0" applyBorder="0" applyAlignment="0" applyProtection="0"/>
    <xf numFmtId="0" fontId="0" fillId="0" borderId="0"/>
    <xf numFmtId="0" fontId="84" fillId="17" borderId="1"/>
    <xf numFmtId="203" fontId="128" fillId="0" borderId="0"/>
    <xf numFmtId="0" fontId="78" fillId="0" borderId="0">
      <alignment vertical="center"/>
    </xf>
    <xf numFmtId="0" fontId="99"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181" fontId="31" fillId="0" borderId="0" applyNumberFormat="0" applyFill="0" applyBorder="0" applyAlignment="0" applyProtection="0">
      <alignment horizontal="left"/>
    </xf>
    <xf numFmtId="181" fontId="31" fillId="0" borderId="0" applyNumberFormat="0" applyFill="0" applyBorder="0" applyAlignment="0" applyProtection="0">
      <alignment horizontal="left"/>
    </xf>
    <xf numFmtId="181" fontId="31" fillId="0" borderId="0" applyNumberFormat="0" applyFill="0" applyBorder="0" applyAlignment="0" applyProtection="0">
      <alignment horizontal="left"/>
    </xf>
    <xf numFmtId="181" fontId="31" fillId="0" borderId="0" applyNumberFormat="0" applyFill="0" applyBorder="0" applyAlignment="0" applyProtection="0">
      <alignment horizontal="left"/>
    </xf>
    <xf numFmtId="181" fontId="31" fillId="0" borderId="0" applyNumberFormat="0" applyFill="0" applyBorder="0" applyAlignment="0" applyProtection="0">
      <alignment horizontal="left"/>
    </xf>
    <xf numFmtId="0" fontId="31" fillId="0" borderId="0"/>
    <xf numFmtId="181" fontId="31" fillId="0" borderId="0" applyNumberFormat="0" applyFill="0" applyBorder="0" applyAlignment="0" applyProtection="0">
      <alignment horizontal="left"/>
    </xf>
    <xf numFmtId="43" fontId="31" fillId="0" borderId="0" applyFont="0" applyFill="0" applyBorder="0" applyAlignment="0" applyProtection="0"/>
    <xf numFmtId="0" fontId="31" fillId="0" borderId="0"/>
    <xf numFmtId="181" fontId="31" fillId="0" borderId="0" applyNumberFormat="0" applyFill="0" applyBorder="0" applyAlignment="0" applyProtection="0">
      <alignment horizontal="left"/>
    </xf>
    <xf numFmtId="181" fontId="31" fillId="0" borderId="0" applyNumberFormat="0" applyFill="0" applyBorder="0" applyAlignment="0" applyProtection="0">
      <alignment horizontal="left"/>
    </xf>
    <xf numFmtId="181" fontId="31" fillId="0" borderId="0" applyNumberFormat="0" applyFill="0" applyBorder="0" applyAlignment="0" applyProtection="0">
      <alignment horizontal="left"/>
    </xf>
    <xf numFmtId="0" fontId="31" fillId="0" borderId="0" applyNumberFormat="0" applyFill="0" applyBorder="0" applyAlignment="0" applyProtection="0">
      <alignment horizontal="left"/>
    </xf>
    <xf numFmtId="0" fontId="31" fillId="0" borderId="0" applyNumberFormat="0" applyFill="0" applyBorder="0" applyAlignment="0" applyProtection="0">
      <alignment horizontal="left"/>
    </xf>
    <xf numFmtId="0" fontId="31" fillId="0" borderId="0" applyNumberFormat="0" applyFill="0" applyBorder="0" applyAlignment="0" applyProtection="0">
      <alignment horizontal="left"/>
    </xf>
    <xf numFmtId="0" fontId="31" fillId="0" borderId="0" applyNumberFormat="0" applyFill="0" applyBorder="0" applyAlignment="0" applyProtection="0">
      <alignment horizontal="left"/>
    </xf>
    <xf numFmtId="0" fontId="31" fillId="0" borderId="0" applyNumberFormat="0" applyFill="0" applyBorder="0" applyAlignment="0" applyProtection="0">
      <alignment horizontal="left"/>
    </xf>
    <xf numFmtId="0" fontId="31" fillId="0" borderId="0" applyNumberFormat="0" applyFill="0" applyBorder="0" applyAlignment="0" applyProtection="0">
      <alignment horizontal="left"/>
    </xf>
    <xf numFmtId="0" fontId="31" fillId="0" borderId="0" applyNumberFormat="0" applyFill="0" applyBorder="0" applyAlignment="0" applyProtection="0">
      <alignment horizontal="left"/>
    </xf>
    <xf numFmtId="0" fontId="31" fillId="0" borderId="0" applyNumberFormat="0" applyFill="0" applyBorder="0" applyAlignment="0" applyProtection="0">
      <alignment horizontal="left"/>
    </xf>
    <xf numFmtId="181" fontId="31" fillId="0" borderId="0" applyNumberFormat="0" applyFill="0" applyBorder="0" applyAlignment="0" applyProtection="0">
      <alignment horizontal="left"/>
    </xf>
    <xf numFmtId="181" fontId="31" fillId="0" borderId="0" applyNumberFormat="0" applyFill="0" applyBorder="0" applyAlignment="0" applyProtection="0">
      <alignment horizontal="left"/>
    </xf>
    <xf numFmtId="181" fontId="31" fillId="0" borderId="0" applyNumberFormat="0" applyFill="0" applyBorder="0" applyAlignment="0" applyProtection="0">
      <alignment horizontal="left"/>
    </xf>
    <xf numFmtId="181" fontId="31" fillId="0" borderId="0" applyNumberFormat="0" applyFill="0" applyBorder="0" applyAlignment="0" applyProtection="0">
      <alignment horizontal="left"/>
    </xf>
    <xf numFmtId="181" fontId="31" fillId="0" borderId="0" applyNumberFormat="0" applyFill="0" applyBorder="0" applyAlignment="0" applyProtection="0">
      <alignment horizontal="left"/>
    </xf>
    <xf numFmtId="181" fontId="31" fillId="0" borderId="0" applyNumberFormat="0" applyFill="0" applyBorder="0" applyAlignment="0" applyProtection="0">
      <alignment horizontal="left"/>
    </xf>
    <xf numFmtId="0" fontId="106" fillId="0" borderId="0" applyNumberFormat="0" applyFill="0" applyBorder="0" applyAlignment="0" applyProtection="0"/>
    <xf numFmtId="0" fontId="73" fillId="0" borderId="0"/>
    <xf numFmtId="0" fontId="129" fillId="64" borderId="0" applyNumberFormat="0"/>
    <xf numFmtId="0" fontId="53" fillId="10" borderId="22" applyNumberFormat="0" applyAlignment="0" applyProtection="0">
      <alignment vertical="center"/>
    </xf>
    <xf numFmtId="0" fontId="0" fillId="0" borderId="0"/>
    <xf numFmtId="0" fontId="0" fillId="0" borderId="0" applyNumberFormat="0" applyFill="0" applyBorder="0" applyAlignment="0" applyProtection="0"/>
    <xf numFmtId="0" fontId="130" fillId="0" borderId="1">
      <alignment horizontal="center"/>
    </xf>
    <xf numFmtId="0" fontId="130" fillId="0" borderId="0">
      <alignment horizontal="center" vertical="center"/>
    </xf>
    <xf numFmtId="0" fontId="131" fillId="0" borderId="0" applyNumberFormat="0" applyFill="0">
      <alignment horizontal="left" vertical="center"/>
    </xf>
    <xf numFmtId="0" fontId="131" fillId="0" borderId="0" applyNumberFormat="0" applyFill="0">
      <alignment horizontal="left" vertical="center"/>
    </xf>
    <xf numFmtId="0" fontId="112" fillId="0" borderId="0"/>
    <xf numFmtId="40" fontId="132" fillId="0" borderId="0" applyBorder="0">
      <alignment horizontal="right"/>
    </xf>
    <xf numFmtId="0" fontId="78" fillId="0" borderId="0">
      <alignment vertical="center"/>
    </xf>
    <xf numFmtId="9" fontId="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0" fillId="0" borderId="0" applyNumberFormat="0" applyFill="0" applyBorder="0" applyAlignment="0" applyProtection="0"/>
    <xf numFmtId="0" fontId="31" fillId="0" borderId="0"/>
    <xf numFmtId="9" fontId="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71" fillId="2" borderId="27" applyNumberFormat="0" applyAlignment="0" applyProtection="0">
      <alignment vertical="center"/>
    </xf>
    <xf numFmtId="0" fontId="133" fillId="0" borderId="39"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133" fillId="0" borderId="39" applyNumberFormat="0" applyFill="0" applyAlignment="0" applyProtection="0">
      <alignment vertical="center"/>
    </xf>
    <xf numFmtId="0" fontId="133" fillId="0" borderId="39" applyNumberFormat="0" applyFill="0" applyAlignment="0" applyProtection="0">
      <alignment vertical="center"/>
    </xf>
    <xf numFmtId="0" fontId="133" fillId="0" borderId="39" applyNumberFormat="0" applyFill="0" applyAlignment="0" applyProtection="0">
      <alignment vertical="center"/>
    </xf>
    <xf numFmtId="0" fontId="113" fillId="0" borderId="37" applyNumberFormat="0" applyFill="0" applyAlignment="0" applyProtection="0">
      <alignment vertical="center"/>
    </xf>
    <xf numFmtId="0" fontId="113" fillId="0" borderId="37" applyNumberFormat="0" applyFill="0" applyAlignment="0" applyProtection="0">
      <alignment vertical="center"/>
    </xf>
    <xf numFmtId="0" fontId="134" fillId="0" borderId="37" applyNumberFormat="0" applyFill="0" applyAlignment="0" applyProtection="0">
      <alignment vertical="center"/>
    </xf>
    <xf numFmtId="0" fontId="113" fillId="0" borderId="37" applyNumberFormat="0" applyFill="0" applyAlignment="0" applyProtection="0">
      <alignment vertical="center"/>
    </xf>
    <xf numFmtId="0" fontId="113" fillId="0" borderId="37" applyNumberFormat="0" applyFill="0" applyAlignment="0" applyProtection="0">
      <alignment vertical="center"/>
    </xf>
    <xf numFmtId="0" fontId="113" fillId="0" borderId="37" applyNumberFormat="0" applyFill="0" applyAlignment="0" applyProtection="0">
      <alignment vertical="center"/>
    </xf>
    <xf numFmtId="0" fontId="113" fillId="0" borderId="37" applyNumberFormat="0" applyFill="0" applyAlignment="0" applyProtection="0">
      <alignment vertical="center"/>
    </xf>
    <xf numFmtId="0" fontId="134" fillId="0" borderId="37" applyNumberFormat="0" applyFill="0" applyAlignment="0" applyProtection="0">
      <alignment vertical="center"/>
    </xf>
    <xf numFmtId="0" fontId="134" fillId="0" borderId="37" applyNumberFormat="0" applyFill="0" applyAlignment="0" applyProtection="0">
      <alignment vertical="center"/>
    </xf>
    <xf numFmtId="0" fontId="134" fillId="0" borderId="37" applyNumberFormat="0" applyFill="0" applyAlignment="0" applyProtection="0">
      <alignment vertical="center"/>
    </xf>
    <xf numFmtId="0" fontId="79" fillId="0" borderId="40" applyNumberFormat="0" applyFill="0" applyAlignment="0" applyProtection="0">
      <alignment vertical="center"/>
    </xf>
    <xf numFmtId="0" fontId="79" fillId="0" borderId="40" applyNumberFormat="0" applyFill="0" applyAlignment="0" applyProtection="0">
      <alignment vertical="center"/>
    </xf>
    <xf numFmtId="0" fontId="79" fillId="0" borderId="40" applyNumberFormat="0" applyFill="0" applyAlignment="0" applyProtection="0">
      <alignment vertical="center"/>
    </xf>
    <xf numFmtId="0" fontId="135" fillId="0" borderId="41" applyNumberFormat="0" applyFill="0" applyAlignment="0" applyProtection="0">
      <alignment vertical="center"/>
    </xf>
    <xf numFmtId="0" fontId="79" fillId="0" borderId="40" applyNumberFormat="0" applyFill="0" applyAlignment="0" applyProtection="0">
      <alignment vertical="center"/>
    </xf>
    <xf numFmtId="0" fontId="79" fillId="0" borderId="40" applyNumberFormat="0" applyFill="0" applyAlignment="0" applyProtection="0">
      <alignment vertical="center"/>
    </xf>
    <xf numFmtId="0" fontId="79" fillId="0" borderId="40" applyNumberFormat="0" applyFill="0" applyAlignment="0" applyProtection="0">
      <alignment vertical="center"/>
    </xf>
    <xf numFmtId="0" fontId="79" fillId="0" borderId="40" applyNumberFormat="0" applyFill="0" applyAlignment="0" applyProtection="0">
      <alignment vertical="center"/>
    </xf>
    <xf numFmtId="0" fontId="79" fillId="0" borderId="40" applyNumberFormat="0" applyFill="0" applyAlignment="0" applyProtection="0">
      <alignment vertical="center"/>
    </xf>
    <xf numFmtId="0" fontId="135" fillId="0" borderId="41" applyNumberFormat="0" applyFill="0" applyAlignment="0" applyProtection="0">
      <alignment vertical="center"/>
    </xf>
    <xf numFmtId="0" fontId="135" fillId="0" borderId="41" applyNumberFormat="0" applyFill="0" applyAlignment="0" applyProtection="0">
      <alignment vertical="center"/>
    </xf>
    <xf numFmtId="0" fontId="135" fillId="0" borderId="41" applyNumberFormat="0" applyFill="0" applyAlignment="0" applyProtection="0">
      <alignment vertical="center"/>
    </xf>
    <xf numFmtId="43" fontId="0" fillId="0" borderId="0" applyFont="0" applyFill="0" applyBorder="0" applyAlignment="0" applyProtection="0"/>
    <xf numFmtId="0" fontId="79" fillId="0" borderId="0" applyNumberFormat="0" applyFill="0" applyBorder="0" applyAlignment="0" applyProtection="0">
      <alignment vertical="center"/>
    </xf>
    <xf numFmtId="43" fontId="31" fillId="0" borderId="0" applyFont="0" applyFill="0" applyBorder="0" applyAlignment="0" applyProtection="0"/>
    <xf numFmtId="0" fontId="79" fillId="0" borderId="0" applyNumberFormat="0" applyFill="0" applyBorder="0" applyAlignment="0" applyProtection="0">
      <alignment vertical="center"/>
    </xf>
    <xf numFmtId="43" fontId="31" fillId="0" borderId="0" applyFont="0" applyFill="0" applyBorder="0" applyAlignment="0" applyProtection="0"/>
    <xf numFmtId="0" fontId="79" fillId="0" borderId="0" applyNumberFormat="0" applyFill="0" applyBorder="0" applyAlignment="0" applyProtection="0">
      <alignment vertical="center"/>
    </xf>
    <xf numFmtId="43" fontId="31" fillId="0" borderId="0" applyFont="0" applyFill="0" applyBorder="0" applyAlignment="0" applyProtection="0"/>
    <xf numFmtId="0" fontId="135" fillId="0" borderId="0" applyNumberFormat="0" applyFill="0" applyBorder="0" applyAlignment="0" applyProtection="0">
      <alignment vertical="center"/>
    </xf>
    <xf numFmtId="195" fontId="31" fillId="0" borderId="0" applyFont="0" applyFill="0" applyBorder="0" applyAlignment="0" applyProtection="0"/>
    <xf numFmtId="0" fontId="79" fillId="0" borderId="0" applyNumberFormat="0" applyFill="0" applyBorder="0" applyAlignment="0" applyProtection="0">
      <alignment vertical="center"/>
    </xf>
    <xf numFmtId="195" fontId="31" fillId="0" borderId="0" applyFont="0" applyFill="0" applyBorder="0" applyAlignment="0" applyProtection="0"/>
    <xf numFmtId="0" fontId="79" fillId="0" borderId="0" applyNumberFormat="0" applyFill="0" applyBorder="0" applyAlignment="0" applyProtection="0">
      <alignment vertical="center"/>
    </xf>
    <xf numFmtId="195" fontId="31" fillId="0" borderId="0" applyFont="0" applyFill="0" applyBorder="0" applyAlignment="0" applyProtection="0"/>
    <xf numFmtId="0" fontId="135" fillId="0" borderId="0" applyNumberFormat="0" applyFill="0" applyBorder="0" applyAlignment="0" applyProtection="0">
      <alignment vertical="center"/>
    </xf>
    <xf numFmtId="43" fontId="31" fillId="0" borderId="0" applyFont="0" applyFill="0" applyBorder="0" applyAlignment="0" applyProtection="0"/>
    <xf numFmtId="0" fontId="135" fillId="0" borderId="0" applyNumberFormat="0" applyFill="0" applyBorder="0" applyAlignment="0" applyProtection="0">
      <alignment vertical="center"/>
    </xf>
    <xf numFmtId="43" fontId="31" fillId="0" borderId="0" applyFont="0" applyFill="0" applyBorder="0" applyAlignment="0" applyProtection="0"/>
    <xf numFmtId="0" fontId="135"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51" fillId="0" borderId="0" applyFont="0" applyFill="0" applyBorder="0" applyAlignment="0" applyProtection="0"/>
    <xf numFmtId="0" fontId="105" fillId="38" borderId="0" applyNumberFormat="0" applyBorder="0" applyAlignment="0" applyProtection="0">
      <alignment vertical="center"/>
    </xf>
    <xf numFmtId="0" fontId="100" fillId="0" borderId="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105" fillId="38" borderId="0" applyNumberFormat="0" applyBorder="0" applyAlignment="0" applyProtection="0">
      <alignment vertical="center"/>
    </xf>
    <xf numFmtId="0" fontId="105" fillId="38" borderId="0" applyNumberFormat="0" applyBorder="0" applyAlignment="0" applyProtection="0">
      <alignment vertical="center"/>
    </xf>
    <xf numFmtId="0" fontId="0" fillId="0" borderId="0" applyNumberFormat="0" applyFill="0" applyBorder="0" applyAlignment="0" applyProtection="0"/>
    <xf numFmtId="0" fontId="100" fillId="0" borderId="0">
      <alignment vertical="center"/>
    </xf>
    <xf numFmtId="0" fontId="100" fillId="0" borderId="0">
      <alignment vertical="center"/>
    </xf>
    <xf numFmtId="0" fontId="73" fillId="0" borderId="0"/>
    <xf numFmtId="0" fontId="100" fillId="0" borderId="0">
      <alignment vertical="center"/>
    </xf>
    <xf numFmtId="0" fontId="73" fillId="0" borderId="0"/>
    <xf numFmtId="0" fontId="100" fillId="0" borderId="0">
      <alignment vertical="center"/>
    </xf>
    <xf numFmtId="0" fontId="0" fillId="0" borderId="0" applyNumberFormat="0" applyFill="0" applyBorder="0" applyAlignment="0" applyProtection="0"/>
    <xf numFmtId="0" fontId="100" fillId="0" borderId="0">
      <alignment vertical="center"/>
    </xf>
    <xf numFmtId="0" fontId="52" fillId="0" borderId="0">
      <alignment vertical="center"/>
    </xf>
    <xf numFmtId="0" fontId="0" fillId="0" borderId="0" applyNumberFormat="0" applyFill="0" applyBorder="0" applyAlignment="0" applyProtection="0"/>
    <xf numFmtId="0" fontId="100" fillId="0" borderId="0">
      <alignment vertical="center"/>
    </xf>
    <xf numFmtId="0" fontId="73" fillId="0" borderId="0"/>
    <xf numFmtId="0" fontId="100" fillId="0" borderId="0">
      <alignment vertical="center"/>
    </xf>
    <xf numFmtId="0" fontId="78" fillId="0" borderId="0">
      <alignment vertical="center"/>
    </xf>
    <xf numFmtId="0" fontId="73" fillId="0" borderId="0"/>
    <xf numFmtId="0" fontId="78" fillId="0" borderId="0"/>
    <xf numFmtId="0" fontId="58" fillId="0" borderId="0" applyNumberFormat="0" applyFill="0" applyBorder="0" applyAlignment="0" applyProtection="0">
      <alignment vertical="center"/>
    </xf>
    <xf numFmtId="0" fontId="0" fillId="0" borderId="0" applyNumberFormat="0" applyFill="0" applyBorder="0" applyAlignment="0" applyProtection="0"/>
    <xf numFmtId="0" fontId="78" fillId="0" borderId="0"/>
    <xf numFmtId="0" fontId="0" fillId="0" borderId="0" applyNumberFormat="0" applyFill="0" applyBorder="0" applyAlignment="0" applyProtection="0"/>
    <xf numFmtId="0" fontId="31" fillId="0" borderId="0"/>
    <xf numFmtId="0" fontId="31" fillId="0" borderId="0"/>
    <xf numFmtId="0" fontId="31" fillId="0" borderId="0"/>
    <xf numFmtId="0" fontId="31" fillId="0" borderId="0"/>
    <xf numFmtId="0" fontId="78" fillId="0" borderId="0">
      <alignment vertical="center"/>
    </xf>
    <xf numFmtId="0" fontId="31" fillId="0" borderId="0"/>
    <xf numFmtId="0" fontId="78" fillId="0" borderId="0">
      <alignment vertical="center"/>
    </xf>
    <xf numFmtId="0" fontId="31" fillId="0" borderId="0"/>
    <xf numFmtId="0" fontId="0" fillId="0" borderId="0" applyNumberFormat="0" applyFill="0" applyBorder="0" applyAlignment="0" applyProtection="0"/>
    <xf numFmtId="0" fontId="31" fillId="0" borderId="0"/>
    <xf numFmtId="0" fontId="31" fillId="0" borderId="0"/>
    <xf numFmtId="0" fontId="0" fillId="0" borderId="0" applyNumberFormat="0" applyFill="0" applyBorder="0" applyAlignment="0" applyProtection="0"/>
    <xf numFmtId="0" fontId="78" fillId="0" borderId="0">
      <alignment vertical="center"/>
    </xf>
    <xf numFmtId="0" fontId="100" fillId="0" borderId="0">
      <alignment vertical="center"/>
    </xf>
    <xf numFmtId="0" fontId="78" fillId="0" borderId="0">
      <alignment vertical="center"/>
    </xf>
    <xf numFmtId="0" fontId="0" fillId="0" borderId="0" applyNumberFormat="0" applyFill="0" applyBorder="0" applyAlignment="0" applyProtection="0"/>
    <xf numFmtId="0" fontId="137" fillId="0" borderId="0">
      <alignment vertical="center"/>
    </xf>
    <xf numFmtId="0" fontId="0" fillId="0" borderId="0" applyNumberFormat="0" applyFill="0" applyBorder="0" applyAlignment="0" applyProtection="0"/>
    <xf numFmtId="0" fontId="100" fillId="0" borderId="0">
      <alignment vertical="center"/>
    </xf>
    <xf numFmtId="0" fontId="100" fillId="0" borderId="0">
      <alignment vertical="center"/>
    </xf>
    <xf numFmtId="0" fontId="78"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00" fillId="0" borderId="0">
      <alignment vertical="center"/>
    </xf>
    <xf numFmtId="0" fontId="31" fillId="0" borderId="0"/>
    <xf numFmtId="0" fontId="31" fillId="0" borderId="0"/>
    <xf numFmtId="0" fontId="78" fillId="0" borderId="0"/>
    <xf numFmtId="0" fontId="100"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4" fillId="40" borderId="0" applyNumberFormat="0" applyBorder="0" applyAlignment="0" applyProtection="0">
      <alignment vertical="center"/>
    </xf>
    <xf numFmtId="0" fontId="78" fillId="0" borderId="0">
      <alignment vertical="center"/>
    </xf>
    <xf numFmtId="0" fontId="94" fillId="40" borderId="0" applyNumberFormat="0" applyBorder="0" applyAlignment="0" applyProtection="0">
      <alignment vertical="center"/>
    </xf>
    <xf numFmtId="187" fontId="31" fillId="0" borderId="0" applyFont="0" applyFill="0" applyBorder="0" applyAlignment="0" applyProtection="0"/>
    <xf numFmtId="0" fontId="0" fillId="0" borderId="0" applyNumberFormat="0" applyFill="0" applyBorder="0" applyAlignment="0" applyProtection="0"/>
    <xf numFmtId="0" fontId="53" fillId="10" borderId="22"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1" fillId="0" borderId="0"/>
    <xf numFmtId="0" fontId="31" fillId="0" borderId="0"/>
    <xf numFmtId="0" fontId="52" fillId="0" borderId="0">
      <alignment vertical="center"/>
    </xf>
    <xf numFmtId="0" fontId="31" fillId="0" borderId="0"/>
    <xf numFmtId="0" fontId="93" fillId="25" borderId="27" applyNumberFormat="0" applyAlignment="0" applyProtection="0">
      <alignment vertical="center"/>
    </xf>
    <xf numFmtId="0" fontId="73" fillId="0" borderId="0"/>
    <xf numFmtId="0" fontId="31" fillId="0" borderId="0"/>
    <xf numFmtId="0" fontId="31" fillId="0" borderId="0"/>
    <xf numFmtId="0" fontId="31" fillId="0" borderId="0"/>
    <xf numFmtId="0" fontId="0" fillId="0" borderId="0" applyNumberFormat="0" applyFill="0" applyBorder="0" applyAlignment="0" applyProtection="0"/>
    <xf numFmtId="0" fontId="31" fillId="0" borderId="0"/>
    <xf numFmtId="0" fontId="0" fillId="0" borderId="0" applyNumberFormat="0" applyFill="0" applyBorder="0" applyAlignment="0" applyProtection="0"/>
    <xf numFmtId="0" fontId="31" fillId="0" borderId="0"/>
    <xf numFmtId="0" fontId="31" fillId="0" borderId="0"/>
    <xf numFmtId="0" fontId="31" fillId="0" borderId="0"/>
    <xf numFmtId="0" fontId="0" fillId="0" borderId="0" applyNumberFormat="0" applyFill="0" applyBorder="0" applyAlignment="0" applyProtection="0"/>
    <xf numFmtId="0" fontId="68" fillId="10" borderId="22"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00" fillId="0" borderId="0">
      <alignment vertical="center"/>
    </xf>
    <xf numFmtId="0" fontId="31" fillId="0" borderId="0"/>
    <xf numFmtId="0" fontId="0" fillId="0" borderId="0" applyNumberFormat="0" applyFill="0" applyBorder="0" applyAlignment="0" applyProtection="0"/>
    <xf numFmtId="0" fontId="0" fillId="0" borderId="0" applyNumberFormat="0" applyFill="0" applyBorder="0" applyAlignment="0" applyProtection="0"/>
    <xf numFmtId="0" fontId="78" fillId="0" borderId="0">
      <alignment vertical="center"/>
    </xf>
    <xf numFmtId="0" fontId="0" fillId="0" borderId="0" applyNumberFormat="0" applyFill="0" applyBorder="0" applyAlignment="0" applyProtection="0"/>
    <xf numFmtId="0" fontId="100" fillId="0" borderId="0">
      <alignment vertical="center"/>
    </xf>
    <xf numFmtId="0" fontId="78" fillId="0" borderId="0"/>
    <xf numFmtId="0" fontId="0" fillId="0" borderId="0" applyNumberFormat="0" applyFill="0" applyBorder="0" applyAlignment="0" applyProtection="0"/>
    <xf numFmtId="0" fontId="78" fillId="0" borderId="0"/>
    <xf numFmtId="0" fontId="0" fillId="0" borderId="0" applyNumberFormat="0" applyFill="0" applyBorder="0" applyAlignment="0" applyProtection="0"/>
    <xf numFmtId="0" fontId="31" fillId="0" borderId="0"/>
    <xf numFmtId="0" fontId="0" fillId="0" borderId="0" applyNumberFormat="0" applyFill="0" applyBorder="0" applyAlignment="0" applyProtection="0"/>
    <xf numFmtId="0" fontId="100" fillId="0" borderId="0">
      <alignment vertical="center"/>
    </xf>
    <xf numFmtId="0" fontId="0" fillId="0" borderId="0" applyNumberFormat="0" applyFill="0" applyBorder="0" applyAlignment="0" applyProtection="0"/>
    <xf numFmtId="0" fontId="100" fillId="0" borderId="0">
      <alignment vertical="center"/>
    </xf>
    <xf numFmtId="0" fontId="78" fillId="0" borderId="0">
      <alignment vertical="center"/>
    </xf>
    <xf numFmtId="0" fontId="0" fillId="0" borderId="0" applyNumberFormat="0" applyFill="0" applyBorder="0" applyAlignment="0" applyProtection="0"/>
    <xf numFmtId="0" fontId="31" fillId="0" borderId="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31" fillId="0" borderId="0"/>
    <xf numFmtId="0" fontId="31" fillId="0" borderId="0"/>
    <xf numFmtId="0" fontId="78" fillId="0" borderId="0">
      <alignment vertical="center"/>
    </xf>
    <xf numFmtId="0" fontId="75" fillId="31" borderId="0" applyNumberFormat="0" applyBorder="0" applyAlignment="0" applyProtection="0">
      <alignment vertical="center"/>
    </xf>
    <xf numFmtId="0" fontId="78" fillId="0" borderId="0">
      <alignment vertical="center"/>
    </xf>
    <xf numFmtId="0" fontId="31" fillId="0" borderId="0"/>
    <xf numFmtId="43" fontId="31" fillId="0" borderId="0" applyFont="0" applyFill="0" applyBorder="0" applyAlignment="0" applyProtection="0">
      <alignment vertical="center"/>
    </xf>
    <xf numFmtId="0" fontId="78" fillId="0" borderId="0">
      <alignment vertical="center"/>
    </xf>
    <xf numFmtId="0" fontId="100" fillId="0" borderId="0">
      <alignment vertical="center"/>
    </xf>
    <xf numFmtId="43" fontId="31" fillId="0" borderId="0" applyFont="0" applyFill="0" applyBorder="0" applyAlignment="0" applyProtection="0">
      <alignment vertical="center"/>
    </xf>
    <xf numFmtId="0" fontId="0" fillId="0" borderId="0"/>
    <xf numFmtId="0" fontId="31" fillId="0" borderId="0"/>
    <xf numFmtId="0" fontId="31" fillId="0" borderId="0"/>
    <xf numFmtId="0" fontId="78" fillId="0" borderId="0">
      <alignment vertical="center"/>
    </xf>
    <xf numFmtId="0" fontId="78" fillId="0" borderId="0">
      <alignment vertical="center"/>
    </xf>
    <xf numFmtId="0" fontId="31" fillId="0" borderId="0">
      <alignment vertical="center"/>
    </xf>
    <xf numFmtId="0" fontId="100" fillId="0" borderId="0">
      <alignment vertical="center"/>
    </xf>
    <xf numFmtId="0" fontId="78" fillId="0" borderId="0">
      <alignment vertical="center"/>
    </xf>
    <xf numFmtId="0" fontId="31" fillId="0" borderId="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00" fillId="0" borderId="0">
      <alignment vertical="center"/>
    </xf>
    <xf numFmtId="0" fontId="78" fillId="0" borderId="0">
      <alignment vertical="center"/>
    </xf>
    <xf numFmtId="0" fontId="78" fillId="0" borderId="0">
      <alignment vertical="center"/>
    </xf>
    <xf numFmtId="0" fontId="100" fillId="0" borderId="0">
      <alignment vertical="center"/>
    </xf>
    <xf numFmtId="0" fontId="78" fillId="0" borderId="0"/>
    <xf numFmtId="0" fontId="31" fillId="0" borderId="0"/>
    <xf numFmtId="0" fontId="78" fillId="0" borderId="0">
      <alignment vertical="center"/>
    </xf>
    <xf numFmtId="0" fontId="78" fillId="0" borderId="0">
      <alignment vertical="center"/>
    </xf>
    <xf numFmtId="0" fontId="78" fillId="0" borderId="0">
      <alignment vertical="center"/>
    </xf>
    <xf numFmtId="0" fontId="104" fillId="2" borderId="35" applyNumberFormat="0" applyAlignment="0" applyProtection="0">
      <alignment vertical="center"/>
    </xf>
    <xf numFmtId="0" fontId="78" fillId="0" borderId="0">
      <alignment vertical="center"/>
    </xf>
    <xf numFmtId="0" fontId="138" fillId="17" borderId="35" applyNumberFormat="0" applyAlignment="0" applyProtection="0">
      <alignment vertical="center"/>
    </xf>
    <xf numFmtId="0" fontId="78" fillId="0" borderId="0">
      <alignment vertical="center"/>
    </xf>
    <xf numFmtId="0" fontId="104" fillId="2" borderId="35" applyNumberFormat="0" applyAlignment="0" applyProtection="0">
      <alignment vertical="center"/>
    </xf>
    <xf numFmtId="0" fontId="31" fillId="0" borderId="0"/>
    <xf numFmtId="0" fontId="31" fillId="0" borderId="0"/>
    <xf numFmtId="0" fontId="78" fillId="0" borderId="0">
      <alignment vertical="center"/>
    </xf>
    <xf numFmtId="0" fontId="104" fillId="2" borderId="35" applyNumberFormat="0" applyAlignment="0" applyProtection="0">
      <alignment vertical="center"/>
    </xf>
    <xf numFmtId="0" fontId="78" fillId="0" borderId="0">
      <alignment vertical="center"/>
    </xf>
    <xf numFmtId="0" fontId="104" fillId="2" borderId="35" applyNumberFormat="0" applyAlignment="0" applyProtection="0">
      <alignment vertical="center"/>
    </xf>
    <xf numFmtId="0" fontId="31" fillId="0" borderId="0"/>
    <xf numFmtId="0" fontId="73" fillId="0" borderId="0"/>
    <xf numFmtId="0" fontId="78" fillId="0" borderId="0">
      <alignment vertical="center"/>
    </xf>
    <xf numFmtId="0" fontId="78" fillId="0" borderId="0">
      <alignment vertical="center"/>
    </xf>
    <xf numFmtId="0" fontId="31" fillId="0" borderId="0"/>
    <xf numFmtId="0" fontId="31" fillId="0" borderId="0"/>
    <xf numFmtId="0" fontId="31" fillId="0" borderId="0"/>
    <xf numFmtId="0" fontId="100"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3" fillId="0" borderId="0"/>
    <xf numFmtId="0" fontId="78" fillId="0" borderId="0">
      <alignment vertical="center"/>
    </xf>
    <xf numFmtId="195" fontId="0"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31" fillId="0" borderId="0"/>
    <xf numFmtId="0" fontId="31" fillId="0" borderId="0">
      <alignment vertical="center"/>
    </xf>
    <xf numFmtId="0" fontId="31" fillId="0" borderId="0"/>
    <xf numFmtId="0" fontId="31" fillId="0" borderId="0"/>
    <xf numFmtId="0" fontId="78" fillId="0" borderId="0">
      <alignment vertical="center"/>
    </xf>
    <xf numFmtId="0" fontId="78" fillId="0" borderId="0">
      <alignment vertical="center"/>
    </xf>
    <xf numFmtId="0" fontId="31" fillId="0" borderId="0"/>
    <xf numFmtId="0" fontId="83" fillId="25" borderId="27" applyNumberFormat="0" applyAlignment="0" applyProtection="0">
      <alignment vertical="center"/>
    </xf>
    <xf numFmtId="0" fontId="31" fillId="0" borderId="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39" fillId="0" borderId="0"/>
    <xf numFmtId="0" fontId="78" fillId="0" borderId="0"/>
    <xf numFmtId="0" fontId="31" fillId="0" borderId="0">
      <alignment vertical="center"/>
    </xf>
    <xf numFmtId="0" fontId="78" fillId="0" borderId="0"/>
    <xf numFmtId="0" fontId="78" fillId="0" borderId="0"/>
    <xf numFmtId="0" fontId="78" fillId="0" borderId="0"/>
    <xf numFmtId="0" fontId="31" fillId="0" borderId="0">
      <alignment vertical="center"/>
    </xf>
    <xf numFmtId="0" fontId="78" fillId="0" borderId="0">
      <alignment vertical="center"/>
    </xf>
    <xf numFmtId="0" fontId="78" fillId="0" borderId="0">
      <alignment vertical="center"/>
    </xf>
    <xf numFmtId="0" fontId="78" fillId="0" borderId="0"/>
    <xf numFmtId="0" fontId="78" fillId="0" borderId="0">
      <alignment vertical="center"/>
    </xf>
    <xf numFmtId="0" fontId="31" fillId="0" borderId="0"/>
    <xf numFmtId="0" fontId="78" fillId="0" borderId="0"/>
    <xf numFmtId="0" fontId="78" fillId="0" borderId="0"/>
    <xf numFmtId="0" fontId="78" fillId="0" borderId="0">
      <alignment vertical="center"/>
    </xf>
    <xf numFmtId="0" fontId="78" fillId="0" borderId="0"/>
    <xf numFmtId="0" fontId="31" fillId="0" borderId="0">
      <alignment vertical="center"/>
    </xf>
    <xf numFmtId="0" fontId="78" fillId="0" borderId="0">
      <alignment vertical="center"/>
    </xf>
    <xf numFmtId="0" fontId="78" fillId="0" borderId="0">
      <alignment vertical="center"/>
    </xf>
    <xf numFmtId="0" fontId="78" fillId="0" borderId="0"/>
    <xf numFmtId="0" fontId="78" fillId="0" borderId="0"/>
    <xf numFmtId="0" fontId="78" fillId="0" borderId="0">
      <alignment vertical="center"/>
    </xf>
    <xf numFmtId="0" fontId="31" fillId="0" borderId="0">
      <alignment vertical="center"/>
    </xf>
    <xf numFmtId="0" fontId="78" fillId="0" borderId="0"/>
    <xf numFmtId="0" fontId="78" fillId="0" borderId="0"/>
    <xf numFmtId="0" fontId="78" fillId="0" borderId="0">
      <alignment vertical="center"/>
    </xf>
    <xf numFmtId="0" fontId="78" fillId="0" borderId="0">
      <alignment vertical="center"/>
    </xf>
    <xf numFmtId="0" fontId="78" fillId="0" borderId="0">
      <alignment vertical="center"/>
    </xf>
    <xf numFmtId="221" fontId="31" fillId="0" borderId="0" applyFont="0" applyFill="0" applyBorder="0" applyAlignment="0" applyProtection="0"/>
    <xf numFmtId="0" fontId="78" fillId="0" borderId="0"/>
    <xf numFmtId="0" fontId="78" fillId="0" borderId="0"/>
    <xf numFmtId="0" fontId="78" fillId="0" borderId="0">
      <alignment vertical="center"/>
    </xf>
    <xf numFmtId="0" fontId="100" fillId="0" borderId="0">
      <alignment vertical="center"/>
    </xf>
    <xf numFmtId="0" fontId="100" fillId="0" borderId="0">
      <alignment vertical="center"/>
    </xf>
    <xf numFmtId="0" fontId="48" fillId="0" borderId="0" applyNumberFormat="0" applyFill="0" applyBorder="0" applyAlignment="0" applyProtection="0">
      <alignment vertical="center"/>
    </xf>
    <xf numFmtId="0" fontId="78" fillId="0" borderId="0">
      <alignment vertical="center"/>
    </xf>
    <xf numFmtId="0" fontId="0" fillId="0" borderId="0"/>
    <xf numFmtId="41" fontId="31" fillId="0" borderId="0" applyFont="0" applyFill="0" applyBorder="0" applyAlignment="0" applyProtection="0"/>
    <xf numFmtId="0" fontId="73" fillId="0" borderId="0"/>
    <xf numFmtId="0" fontId="31" fillId="0" borderId="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xf numFmtId="0" fontId="78" fillId="0" borderId="0">
      <alignment vertical="center"/>
    </xf>
    <xf numFmtId="0" fontId="78" fillId="0" borderId="0"/>
    <xf numFmtId="0" fontId="78" fillId="0" borderId="0">
      <alignment vertical="center"/>
    </xf>
    <xf numFmtId="0" fontId="31" fillId="0" borderId="0">
      <alignment vertical="center"/>
    </xf>
    <xf numFmtId="0" fontId="78" fillId="0" borderId="0">
      <alignment vertical="center"/>
    </xf>
    <xf numFmtId="0" fontId="78" fillId="0" borderId="0">
      <alignment vertical="center"/>
    </xf>
    <xf numFmtId="0" fontId="31" fillId="0" borderId="0">
      <alignment vertical="center"/>
    </xf>
    <xf numFmtId="0" fontId="73" fillId="0" borderId="0"/>
    <xf numFmtId="0" fontId="78" fillId="0" borderId="0"/>
    <xf numFmtId="0" fontId="78" fillId="0" borderId="0"/>
    <xf numFmtId="0" fontId="78" fillId="0" borderId="0"/>
    <xf numFmtId="0" fontId="78" fillId="0" borderId="0"/>
    <xf numFmtId="0" fontId="78" fillId="0" borderId="0">
      <alignment vertical="center"/>
    </xf>
    <xf numFmtId="0" fontId="31" fillId="0" borderId="0"/>
    <xf numFmtId="0" fontId="78" fillId="0" borderId="0"/>
    <xf numFmtId="0" fontId="31" fillId="0" borderId="0"/>
    <xf numFmtId="0" fontId="78" fillId="0" borderId="0"/>
    <xf numFmtId="0" fontId="52" fillId="0" borderId="0">
      <alignment vertical="center"/>
    </xf>
    <xf numFmtId="0" fontId="78" fillId="0" borderId="0"/>
    <xf numFmtId="0" fontId="78" fillId="0" borderId="0"/>
    <xf numFmtId="0" fontId="78" fillId="0" borderId="0"/>
    <xf numFmtId="0" fontId="78" fillId="0" borderId="0">
      <alignment vertical="center"/>
    </xf>
    <xf numFmtId="0" fontId="78" fillId="0" borderId="0"/>
    <xf numFmtId="0" fontId="78" fillId="0" borderId="0"/>
    <xf numFmtId="0" fontId="78" fillId="0" borderId="0"/>
    <xf numFmtId="0" fontId="52" fillId="0" borderId="0">
      <alignment vertical="center"/>
    </xf>
    <xf numFmtId="0" fontId="52" fillId="0" borderId="0">
      <alignment vertical="center"/>
    </xf>
    <xf numFmtId="0" fontId="78" fillId="0" borderId="0">
      <alignment vertical="center"/>
    </xf>
    <xf numFmtId="0" fontId="78" fillId="0" borderId="0"/>
    <xf numFmtId="0" fontId="100" fillId="0" borderId="0">
      <alignment vertical="center"/>
    </xf>
    <xf numFmtId="0" fontId="78" fillId="0" borderId="0"/>
    <xf numFmtId="0" fontId="78" fillId="0" borderId="0"/>
    <xf numFmtId="0" fontId="100" fillId="0" borderId="0">
      <alignment vertical="center"/>
    </xf>
    <xf numFmtId="0" fontId="73" fillId="0" borderId="0"/>
    <xf numFmtId="0" fontId="78" fillId="0" borderId="0">
      <alignment vertical="center"/>
    </xf>
    <xf numFmtId="0" fontId="78" fillId="0" borderId="0">
      <alignment vertical="center"/>
    </xf>
    <xf numFmtId="0" fontId="100" fillId="0" borderId="0">
      <alignment vertical="center"/>
    </xf>
    <xf numFmtId="0" fontId="78" fillId="0" borderId="0"/>
    <xf numFmtId="0" fontId="78" fillId="0" borderId="0">
      <alignment vertical="center"/>
    </xf>
    <xf numFmtId="0" fontId="78" fillId="0" borderId="0"/>
    <xf numFmtId="0" fontId="78" fillId="0" borderId="0"/>
    <xf numFmtId="0" fontId="78" fillId="0" borderId="0"/>
    <xf numFmtId="0" fontId="78" fillId="0" borderId="0"/>
    <xf numFmtId="0" fontId="78" fillId="0" borderId="0">
      <alignment vertical="center"/>
    </xf>
    <xf numFmtId="0" fontId="78" fillId="0" borderId="0"/>
    <xf numFmtId="0" fontId="78" fillId="0" borderId="0">
      <alignment vertical="center"/>
    </xf>
    <xf numFmtId="0" fontId="73" fillId="0" borderId="0"/>
    <xf numFmtId="0" fontId="73" fillId="0" borderId="0"/>
    <xf numFmtId="0" fontId="78" fillId="0" borderId="0"/>
    <xf numFmtId="0" fontId="78" fillId="0" borderId="0"/>
    <xf numFmtId="0" fontId="78" fillId="0" borderId="0"/>
    <xf numFmtId="0" fontId="78" fillId="0" borderId="0"/>
    <xf numFmtId="0" fontId="78" fillId="0" borderId="0">
      <alignment vertical="center"/>
    </xf>
    <xf numFmtId="0" fontId="78" fillId="0" borderId="0">
      <alignment vertical="center"/>
    </xf>
    <xf numFmtId="0" fontId="78" fillId="0" borderId="0"/>
    <xf numFmtId="0" fontId="78" fillId="0" borderId="0">
      <alignment vertical="center"/>
    </xf>
    <xf numFmtId="0" fontId="78" fillId="0" borderId="0"/>
    <xf numFmtId="0" fontId="78" fillId="0" borderId="0"/>
    <xf numFmtId="0" fontId="78" fillId="0" borderId="0">
      <alignment vertical="center"/>
    </xf>
    <xf numFmtId="0" fontId="78" fillId="0" borderId="0">
      <alignment vertical="center"/>
    </xf>
    <xf numFmtId="0" fontId="31" fillId="0" borderId="0">
      <alignment vertical="center"/>
    </xf>
    <xf numFmtId="0" fontId="78" fillId="0" borderId="0"/>
    <xf numFmtId="0" fontId="78" fillId="0" borderId="0">
      <alignment vertical="center"/>
    </xf>
    <xf numFmtId="0" fontId="78" fillId="0" borderId="0">
      <alignment vertical="center"/>
    </xf>
    <xf numFmtId="0" fontId="78" fillId="0" borderId="0">
      <alignment vertical="center"/>
    </xf>
    <xf numFmtId="0" fontId="78" fillId="0" borderId="0"/>
    <xf numFmtId="0" fontId="78" fillId="0" borderId="0">
      <alignment vertical="center"/>
    </xf>
    <xf numFmtId="0" fontId="16" fillId="0" borderId="0" applyNumberFormat="0" applyFill="0" applyBorder="0" applyAlignment="0" applyProtection="0">
      <alignment vertical="top"/>
      <protection locked="0"/>
    </xf>
    <xf numFmtId="0" fontId="78" fillId="0" borderId="0">
      <alignment vertical="center"/>
    </xf>
    <xf numFmtId="0" fontId="78" fillId="0" borderId="0"/>
    <xf numFmtId="0" fontId="78" fillId="0" borderId="0">
      <alignment vertical="center"/>
    </xf>
    <xf numFmtId="0" fontId="78" fillId="0" borderId="0">
      <alignment vertical="center"/>
    </xf>
    <xf numFmtId="0" fontId="78" fillId="0" borderId="0">
      <alignment vertical="center"/>
    </xf>
    <xf numFmtId="0" fontId="78" fillId="0" borderId="0"/>
    <xf numFmtId="0" fontId="52" fillId="0" borderId="0">
      <alignment vertical="center"/>
    </xf>
    <xf numFmtId="0" fontId="78" fillId="0" borderId="0">
      <alignment vertical="center"/>
    </xf>
    <xf numFmtId="0" fontId="78" fillId="0" borderId="0">
      <alignment vertical="center"/>
    </xf>
    <xf numFmtId="0" fontId="78" fillId="0" borderId="0">
      <alignment vertical="center"/>
    </xf>
    <xf numFmtId="0" fontId="52" fillId="0" borderId="0">
      <alignment vertical="center"/>
    </xf>
    <xf numFmtId="0" fontId="78" fillId="0" borderId="0">
      <alignment vertical="center"/>
    </xf>
    <xf numFmtId="0" fontId="78" fillId="0" borderId="0">
      <alignment vertical="center"/>
    </xf>
    <xf numFmtId="0" fontId="52" fillId="0" borderId="0">
      <alignment vertical="center"/>
    </xf>
    <xf numFmtId="0" fontId="52" fillId="0" borderId="0">
      <alignment vertical="center"/>
    </xf>
    <xf numFmtId="0" fontId="9" fillId="0" borderId="0" applyFill="0" applyBorder="0" applyAlignment="0"/>
    <xf numFmtId="0" fontId="78" fillId="0" borderId="0">
      <alignment vertical="center"/>
    </xf>
    <xf numFmtId="0" fontId="52"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xf numFmtId="0" fontId="9" fillId="0" borderId="0" applyFill="0" applyBorder="0" applyAlignment="0"/>
    <xf numFmtId="0" fontId="78" fillId="0" borderId="0"/>
    <xf numFmtId="0" fontId="78" fillId="0" borderId="0">
      <alignment vertical="center"/>
    </xf>
    <xf numFmtId="0" fontId="52" fillId="0" borderId="0">
      <alignment vertical="center"/>
    </xf>
    <xf numFmtId="0" fontId="78" fillId="0" borderId="0">
      <alignment vertical="center"/>
    </xf>
    <xf numFmtId="0" fontId="52" fillId="0" borderId="0">
      <alignment vertical="center"/>
    </xf>
    <xf numFmtId="0" fontId="52" fillId="0" borderId="0">
      <alignment vertical="center"/>
    </xf>
    <xf numFmtId="0" fontId="78" fillId="0" borderId="0">
      <alignment vertical="center"/>
    </xf>
    <xf numFmtId="0" fontId="78" fillId="0" borderId="0"/>
    <xf numFmtId="0" fontId="73" fillId="0" borderId="0"/>
    <xf numFmtId="0" fontId="9" fillId="0" borderId="0" applyFill="0" applyBorder="0" applyAlignment="0"/>
    <xf numFmtId="0" fontId="100" fillId="0" borderId="0">
      <alignment vertical="center"/>
    </xf>
    <xf numFmtId="0" fontId="78" fillId="0" borderId="0">
      <alignment vertical="center"/>
    </xf>
    <xf numFmtId="0" fontId="9" fillId="0" borderId="0" applyFill="0" applyBorder="0" applyAlignment="0"/>
    <xf numFmtId="0" fontId="52" fillId="0" borderId="0">
      <alignment vertical="center"/>
    </xf>
    <xf numFmtId="0" fontId="78" fillId="0" borderId="0">
      <alignment vertical="center"/>
    </xf>
    <xf numFmtId="0" fontId="78" fillId="0" borderId="0">
      <alignment vertical="center"/>
    </xf>
    <xf numFmtId="0" fontId="78" fillId="0" borderId="0">
      <alignment vertical="center"/>
    </xf>
    <xf numFmtId="0" fontId="31" fillId="0" borderId="0"/>
    <xf numFmtId="0" fontId="78" fillId="0" borderId="0">
      <alignment vertical="center"/>
    </xf>
    <xf numFmtId="0" fontId="31" fillId="0" borderId="0"/>
    <xf numFmtId="0" fontId="78" fillId="0" borderId="0">
      <alignment vertical="center"/>
    </xf>
    <xf numFmtId="0" fontId="78" fillId="0" borderId="0">
      <alignment vertical="center"/>
    </xf>
    <xf numFmtId="0" fontId="31" fillId="0" borderId="0"/>
    <xf numFmtId="0" fontId="78" fillId="0" borderId="0">
      <alignment vertical="center"/>
    </xf>
    <xf numFmtId="0" fontId="31" fillId="0" borderId="0"/>
    <xf numFmtId="0" fontId="31" fillId="0" borderId="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31" fillId="0" borderId="0"/>
    <xf numFmtId="0" fontId="31" fillId="0" borderId="0"/>
    <xf numFmtId="0" fontId="0" fillId="0" borderId="0" applyNumberFormat="0" applyFill="0" applyBorder="0" applyAlignment="0" applyProtection="0"/>
    <xf numFmtId="0" fontId="0" fillId="0" borderId="0" applyNumberFormat="0" applyFill="0" applyBorder="0" applyAlignment="0" applyProtection="0"/>
    <xf numFmtId="0" fontId="78" fillId="0" borderId="0">
      <alignment vertical="center"/>
    </xf>
    <xf numFmtId="0" fontId="78" fillId="0" borderId="0"/>
    <xf numFmtId="0" fontId="78" fillId="0" borderId="0"/>
    <xf numFmtId="0" fontId="78" fillId="0" borderId="0"/>
    <xf numFmtId="0" fontId="100" fillId="0" borderId="0">
      <alignment vertical="center"/>
    </xf>
    <xf numFmtId="0" fontId="100" fillId="0" borderId="0">
      <alignment vertical="center"/>
    </xf>
    <xf numFmtId="0" fontId="78" fillId="0" borderId="0"/>
    <xf numFmtId="0" fontId="78" fillId="0" borderId="0">
      <alignment vertical="center"/>
    </xf>
    <xf numFmtId="0" fontId="78" fillId="0" borderId="0"/>
    <xf numFmtId="0" fontId="140" fillId="0" borderId="0">
      <alignment vertical="center"/>
    </xf>
    <xf numFmtId="0" fontId="140" fillId="0" borderId="0">
      <alignment vertical="center"/>
    </xf>
    <xf numFmtId="0" fontId="0" fillId="0" borderId="0" applyNumberFormat="0" applyFill="0" applyBorder="0" applyAlignment="0" applyProtection="0"/>
    <xf numFmtId="0" fontId="10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73" fillId="0" borderId="0"/>
    <xf numFmtId="0" fontId="31" fillId="0" borderId="0">
      <alignment vertical="center"/>
    </xf>
    <xf numFmtId="0" fontId="0" fillId="0" borderId="0" applyNumberFormat="0" applyFill="0" applyBorder="0" applyAlignment="0" applyProtection="0"/>
    <xf numFmtId="0" fontId="73" fillId="0" borderId="0"/>
    <xf numFmtId="0" fontId="0" fillId="0" borderId="0" applyNumberFormat="0" applyFill="0" applyBorder="0" applyAlignment="0" applyProtection="0"/>
    <xf numFmtId="0" fontId="0" fillId="0" borderId="0"/>
    <xf numFmtId="0" fontId="31" fillId="0" borderId="0"/>
    <xf numFmtId="0" fontId="31" fillId="0" borderId="0"/>
    <xf numFmtId="0" fontId="141" fillId="0" borderId="0"/>
    <xf numFmtId="0" fontId="31"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42"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42"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06"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70" fillId="20" borderId="0" applyNumberFormat="0" applyBorder="0" applyAlignment="0" applyProtection="0">
      <alignment vertical="center"/>
    </xf>
    <xf numFmtId="0" fontId="108" fillId="20" borderId="0" applyNumberFormat="0" applyBorder="0" applyAlignment="0" applyProtection="0">
      <alignment vertical="center"/>
    </xf>
    <xf numFmtId="0" fontId="70" fillId="20" borderId="0" applyNumberFormat="0" applyBorder="0" applyAlignment="0" applyProtection="0">
      <alignment vertical="center"/>
    </xf>
    <xf numFmtId="0" fontId="143" fillId="65" borderId="0" applyNumberFormat="0" applyBorder="0" applyAlignment="0" applyProtection="0">
      <alignment vertical="center"/>
    </xf>
    <xf numFmtId="0" fontId="143" fillId="65" borderId="0" applyNumberFormat="0" applyBorder="0" applyAlignment="0" applyProtection="0">
      <alignment vertical="center"/>
    </xf>
    <xf numFmtId="0" fontId="143" fillId="65" borderId="0" applyNumberFormat="0" applyBorder="0" applyAlignment="0" applyProtection="0">
      <alignment vertical="center"/>
    </xf>
    <xf numFmtId="0" fontId="143" fillId="65" borderId="0" applyNumberFormat="0" applyBorder="0" applyAlignment="0" applyProtection="0">
      <alignment vertical="center"/>
    </xf>
    <xf numFmtId="0" fontId="143" fillId="65" borderId="0" applyNumberFormat="0" applyBorder="0" applyAlignment="0" applyProtection="0">
      <alignment vertical="center"/>
    </xf>
    <xf numFmtId="0" fontId="143" fillId="65" borderId="0" applyNumberFormat="0" applyBorder="0" applyAlignment="0" applyProtection="0">
      <alignment vertical="center"/>
    </xf>
    <xf numFmtId="0" fontId="143" fillId="65" borderId="0" applyNumberFormat="0" applyBorder="0" applyAlignment="0" applyProtection="0">
      <alignment vertical="center"/>
    </xf>
    <xf numFmtId="0" fontId="144" fillId="0" borderId="42" applyNumberFormat="0" applyFill="0" applyAlignment="0" applyProtection="0">
      <alignment vertical="center"/>
    </xf>
    <xf numFmtId="0" fontId="144" fillId="0" borderId="42" applyNumberFormat="0" applyFill="0" applyAlignment="0" applyProtection="0">
      <alignment vertical="center"/>
    </xf>
    <xf numFmtId="0" fontId="144" fillId="0" borderId="42" applyNumberFormat="0" applyFill="0" applyAlignment="0" applyProtection="0">
      <alignment vertical="center"/>
    </xf>
    <xf numFmtId="0" fontId="48" fillId="0" borderId="0" applyNumberFormat="0" applyFill="0" applyBorder="0" applyAlignment="0" applyProtection="0">
      <alignment vertical="center"/>
    </xf>
    <xf numFmtId="0" fontId="145" fillId="0" borderId="43" applyNumberFormat="0" applyFill="0" applyAlignment="0" applyProtection="0">
      <alignment vertical="center"/>
    </xf>
    <xf numFmtId="0" fontId="66" fillId="0" borderId="0" applyNumberFormat="0" applyFill="0" applyBorder="0" applyAlignment="0" applyProtection="0">
      <alignment vertical="center"/>
    </xf>
    <xf numFmtId="0" fontId="144" fillId="0" borderId="42" applyNumberFormat="0" applyFill="0" applyAlignment="0" applyProtection="0">
      <alignment vertical="center"/>
    </xf>
    <xf numFmtId="0" fontId="144" fillId="0" borderId="42" applyNumberFormat="0" applyFill="0" applyAlignment="0" applyProtection="0">
      <alignment vertical="center"/>
    </xf>
    <xf numFmtId="0" fontId="144" fillId="0" borderId="42" applyNumberFormat="0" applyFill="0" applyAlignment="0" applyProtection="0">
      <alignment vertical="center"/>
    </xf>
    <xf numFmtId="0" fontId="48" fillId="0" borderId="0" applyNumberFormat="0" applyFill="0" applyBorder="0" applyAlignment="0" applyProtection="0">
      <alignment vertical="center"/>
    </xf>
    <xf numFmtId="0" fontId="144" fillId="0" borderId="42" applyNumberFormat="0" applyFill="0" applyAlignment="0" applyProtection="0">
      <alignment vertical="center"/>
    </xf>
    <xf numFmtId="0" fontId="144" fillId="0" borderId="42" applyNumberFormat="0" applyFill="0" applyAlignment="0" applyProtection="0">
      <alignment vertical="center"/>
    </xf>
    <xf numFmtId="0" fontId="145" fillId="0" borderId="43" applyNumberFormat="0" applyFill="0" applyAlignment="0" applyProtection="0">
      <alignment vertical="center"/>
    </xf>
    <xf numFmtId="0" fontId="145" fillId="0" borderId="43" applyNumberFormat="0" applyFill="0" applyAlignment="0" applyProtection="0">
      <alignment vertical="center"/>
    </xf>
    <xf numFmtId="0" fontId="145" fillId="0" borderId="43" applyNumberFormat="0" applyFill="0" applyAlignment="0" applyProtection="0">
      <alignment vertical="center"/>
    </xf>
    <xf numFmtId="0" fontId="71" fillId="2" borderId="27" applyNumberFormat="0" applyAlignment="0" applyProtection="0">
      <alignment vertical="center"/>
    </xf>
    <xf numFmtId="0" fontId="64" fillId="17" borderId="27" applyNumberFormat="0" applyAlignment="0" applyProtection="0">
      <alignment vertical="center"/>
    </xf>
    <xf numFmtId="0" fontId="71" fillId="2" borderId="27" applyNumberFormat="0" applyAlignment="0" applyProtection="0">
      <alignment vertical="center"/>
    </xf>
    <xf numFmtId="0" fontId="71" fillId="2" borderId="27" applyNumberFormat="0" applyAlignment="0" applyProtection="0">
      <alignment vertical="center"/>
    </xf>
    <xf numFmtId="0" fontId="2" fillId="0" borderId="0"/>
    <xf numFmtId="0" fontId="64" fillId="17" borderId="27" applyNumberFormat="0" applyAlignment="0" applyProtection="0">
      <alignment vertical="center"/>
    </xf>
    <xf numFmtId="0" fontId="53" fillId="10" borderId="22" applyNumberFormat="0" applyAlignment="0" applyProtection="0">
      <alignment vertical="center"/>
    </xf>
    <xf numFmtId="0" fontId="53" fillId="10" borderId="22" applyNumberFormat="0" applyAlignment="0" applyProtection="0">
      <alignment vertical="center"/>
    </xf>
    <xf numFmtId="0" fontId="53" fillId="10" borderId="22" applyNumberFormat="0" applyAlignment="0" applyProtection="0">
      <alignment vertical="center"/>
    </xf>
    <xf numFmtId="0" fontId="53" fillId="10" borderId="22" applyNumberFormat="0" applyAlignment="0" applyProtection="0">
      <alignment vertical="center"/>
    </xf>
    <xf numFmtId="0" fontId="53" fillId="10" borderId="22" applyNumberFormat="0" applyAlignment="0" applyProtection="0">
      <alignment vertical="center"/>
    </xf>
    <xf numFmtId="0" fontId="53" fillId="10" borderId="22" applyNumberFormat="0" applyAlignment="0" applyProtection="0">
      <alignment vertical="center"/>
    </xf>
    <xf numFmtId="0" fontId="68" fillId="10" borderId="22" applyNumberFormat="0" applyAlignment="0" applyProtection="0">
      <alignment vertical="center"/>
    </xf>
    <xf numFmtId="0" fontId="68" fillId="10" borderId="22" applyNumberFormat="0" applyAlignment="0" applyProtection="0">
      <alignment vertical="center"/>
    </xf>
    <xf numFmtId="0" fontId="68" fillId="10" borderId="22"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xf numFmtId="0" fontId="48" fillId="0" borderId="0" applyNumberFormat="0" applyFill="0" applyBorder="0" applyAlignment="0" applyProtection="0">
      <alignment vertical="center"/>
    </xf>
    <xf numFmtId="0" fontId="73" fillId="0" borderId="0"/>
    <xf numFmtId="0" fontId="66" fillId="0" borderId="0" applyNumberFormat="0" applyFill="0" applyBorder="0" applyAlignment="0" applyProtection="0">
      <alignment vertical="center"/>
    </xf>
    <xf numFmtId="0" fontId="73" fillId="0" borderId="0"/>
    <xf numFmtId="0" fontId="4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55" fillId="0" borderId="23" applyNumberFormat="0" applyFill="0" applyAlignment="0" applyProtection="0">
      <alignment vertical="center"/>
    </xf>
    <xf numFmtId="0" fontId="0" fillId="0" borderId="0"/>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55" fillId="0" borderId="23" applyNumberFormat="0" applyFill="0" applyAlignment="0" applyProtection="0">
      <alignment vertical="center"/>
    </xf>
    <xf numFmtId="0" fontId="55" fillId="0" borderId="23" applyNumberFormat="0" applyFill="0" applyAlignment="0" applyProtection="0">
      <alignment vertical="center"/>
    </xf>
    <xf numFmtId="0" fontId="55" fillId="0" borderId="23" applyNumberFormat="0" applyFill="0" applyAlignment="0" applyProtection="0">
      <alignment vertical="center"/>
    </xf>
    <xf numFmtId="184" fontId="31" fillId="0" borderId="0" applyFont="0" applyFill="0" applyBorder="0" applyAlignment="0" applyProtection="0"/>
    <xf numFmtId="197" fontId="31"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183" fontId="0"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1" fillId="0" borderId="0" applyFont="0" applyFill="0" applyBorder="0" applyAlignment="0" applyProtection="0">
      <alignment vertical="center"/>
    </xf>
    <xf numFmtId="43" fontId="52" fillId="0" borderId="0" applyFont="0" applyFill="0" applyBorder="0" applyAlignment="0" applyProtection="0">
      <alignment vertical="center"/>
    </xf>
    <xf numFmtId="43" fontId="31" fillId="0" borderId="0" applyFont="0" applyFill="0" applyBorder="0" applyAlignment="0" applyProtection="0">
      <alignment vertical="center"/>
    </xf>
    <xf numFmtId="43" fontId="31"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1" fillId="0" borderId="0" applyFont="0" applyFill="0" applyBorder="0" applyAlignment="0" applyProtection="0">
      <alignment vertical="center"/>
    </xf>
    <xf numFmtId="43" fontId="31"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1" fillId="0" borderId="0" applyFont="0" applyFill="0" applyBorder="0" applyAlignment="0" applyProtection="0">
      <alignment vertical="center"/>
    </xf>
    <xf numFmtId="43" fontId="52" fillId="0" borderId="0" applyFont="0" applyFill="0" applyBorder="0" applyAlignment="0" applyProtection="0">
      <alignment vertical="center"/>
    </xf>
    <xf numFmtId="43" fontId="31" fillId="0" borderId="0" applyFont="0" applyFill="0" applyBorder="0" applyAlignment="0" applyProtection="0">
      <alignment vertical="center"/>
    </xf>
    <xf numFmtId="43" fontId="31" fillId="0" borderId="0" applyFont="0" applyFill="0" applyBorder="0" applyAlignment="0" applyProtection="0">
      <alignment vertical="center"/>
    </xf>
    <xf numFmtId="0" fontId="76" fillId="60" borderId="0" applyNumberFormat="0" applyBorder="0" applyAlignment="0" applyProtection="0">
      <alignment vertical="center"/>
    </xf>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0" fillId="0" borderId="0" applyFont="0" applyFill="0" applyBorder="0" applyAlignment="0" applyProtection="0"/>
    <xf numFmtId="195" fontId="31" fillId="0" borderId="0" applyFont="0" applyFill="0" applyBorder="0" applyAlignment="0" applyProtection="0"/>
    <xf numFmtId="195" fontId="31" fillId="0" borderId="0" applyFont="0" applyFill="0" applyBorder="0" applyAlignment="0" applyProtection="0"/>
    <xf numFmtId="43" fontId="0" fillId="0" borderId="0" applyFont="0" applyFill="0" applyBorder="0" applyAlignment="0" applyProtection="0"/>
    <xf numFmtId="218" fontId="73" fillId="0" borderId="0" applyFont="0" applyFill="0" applyBorder="0" applyAlignment="0" applyProtection="0"/>
    <xf numFmtId="43" fontId="31" fillId="0" borderId="0" applyFont="0" applyFill="0" applyBorder="0" applyAlignment="0" applyProtection="0"/>
    <xf numFmtId="43" fontId="100" fillId="0" borderId="0" applyFont="0" applyFill="0" applyBorder="0" applyAlignment="0" applyProtection="0">
      <alignment vertical="center"/>
    </xf>
    <xf numFmtId="43" fontId="31" fillId="0" borderId="0" applyFont="0" applyFill="0" applyBorder="0" applyAlignment="0" applyProtection="0"/>
    <xf numFmtId="43" fontId="31" fillId="0" borderId="0" applyFont="0" applyFill="0" applyBorder="0" applyAlignment="0" applyProtection="0"/>
    <xf numFmtId="195" fontId="31" fillId="0" borderId="0" applyFont="0" applyFill="0" applyBorder="0" applyAlignment="0" applyProtection="0"/>
    <xf numFmtId="43" fontId="31" fillId="0" borderId="0" applyFont="0" applyFill="0" applyBorder="0" applyAlignment="0" applyProtection="0"/>
    <xf numFmtId="43" fontId="0" fillId="0" borderId="0" applyFont="0" applyFill="0" applyBorder="0" applyAlignment="0" applyProtection="0"/>
    <xf numFmtId="195" fontId="31" fillId="0" borderId="0" applyFont="0" applyFill="0" applyBorder="0" applyAlignment="0" applyProtection="0"/>
    <xf numFmtId="43" fontId="0" fillId="0" borderId="0" applyFont="0" applyFill="0" applyBorder="0" applyAlignment="0" applyProtection="0"/>
    <xf numFmtId="195" fontId="31" fillId="0" borderId="0" applyFont="0" applyFill="0" applyBorder="0" applyAlignment="0" applyProtection="0"/>
    <xf numFmtId="195" fontId="31" fillId="0" borderId="0" applyFont="0" applyFill="0" applyBorder="0" applyAlignment="0" applyProtection="0"/>
    <xf numFmtId="0" fontId="93" fillId="25" borderId="27" applyNumberFormat="0" applyAlignment="0" applyProtection="0">
      <alignment vertical="center"/>
    </xf>
    <xf numFmtId="41" fontId="31" fillId="0" borderId="0" applyFont="0" applyFill="0" applyBorder="0" applyAlignment="0" applyProtection="0"/>
    <xf numFmtId="0" fontId="83" fillId="25" borderId="27" applyNumberFormat="0" applyAlignment="0" applyProtection="0">
      <alignment vertical="center"/>
    </xf>
    <xf numFmtId="41" fontId="31" fillId="0" borderId="0" applyFont="0" applyFill="0" applyBorder="0" applyAlignment="0" applyProtection="0"/>
    <xf numFmtId="0" fontId="98" fillId="0" borderId="0"/>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76" fillId="56"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76" fillId="56" borderId="0" applyNumberFormat="0" applyBorder="0" applyAlignment="0" applyProtection="0">
      <alignment vertical="center"/>
    </xf>
    <xf numFmtId="0" fontId="76" fillId="56" borderId="0" applyNumberFormat="0" applyBorder="0" applyAlignment="0" applyProtection="0">
      <alignment vertical="center"/>
    </xf>
    <xf numFmtId="0" fontId="76" fillId="56"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5" fillId="60" borderId="0" applyNumberFormat="0" applyBorder="0" applyAlignment="0" applyProtection="0">
      <alignment vertical="center"/>
    </xf>
    <xf numFmtId="0" fontId="75" fillId="60" borderId="0" applyNumberFormat="0" applyBorder="0" applyAlignment="0" applyProtection="0">
      <alignment vertical="center"/>
    </xf>
    <xf numFmtId="0" fontId="75" fillId="60" borderId="0" applyNumberFormat="0" applyBorder="0" applyAlignment="0" applyProtection="0">
      <alignment vertical="center"/>
    </xf>
    <xf numFmtId="0" fontId="76" fillId="60" borderId="0" applyNumberFormat="0" applyBorder="0" applyAlignment="0" applyProtection="0">
      <alignment vertical="center"/>
    </xf>
    <xf numFmtId="0" fontId="75" fillId="60" borderId="0" applyNumberFormat="0" applyBorder="0" applyAlignment="0" applyProtection="0">
      <alignment vertical="center"/>
    </xf>
    <xf numFmtId="0" fontId="75" fillId="60" borderId="0" applyNumberFormat="0" applyBorder="0" applyAlignment="0" applyProtection="0">
      <alignment vertical="center"/>
    </xf>
    <xf numFmtId="0" fontId="75" fillId="60" borderId="0" applyNumberFormat="0" applyBorder="0" applyAlignment="0" applyProtection="0">
      <alignment vertical="center"/>
    </xf>
    <xf numFmtId="0" fontId="75" fillId="60" borderId="0" applyNumberFormat="0" applyBorder="0" applyAlignment="0" applyProtection="0">
      <alignment vertical="center"/>
    </xf>
    <xf numFmtId="0" fontId="76" fillId="60" borderId="0" applyNumberFormat="0" applyBorder="0" applyAlignment="0" applyProtection="0">
      <alignment vertical="center"/>
    </xf>
    <xf numFmtId="0" fontId="76" fillId="60" borderId="0" applyNumberFormat="0" applyBorder="0" applyAlignment="0" applyProtection="0">
      <alignment vertical="center"/>
    </xf>
    <xf numFmtId="0" fontId="75" fillId="64" borderId="0" applyNumberFormat="0" applyBorder="0" applyAlignment="0" applyProtection="0">
      <alignment vertical="center"/>
    </xf>
    <xf numFmtId="0" fontId="75" fillId="64" borderId="0" applyNumberFormat="0" applyBorder="0" applyAlignment="0" applyProtection="0">
      <alignment vertical="center"/>
    </xf>
    <xf numFmtId="0" fontId="75" fillId="64" borderId="0" applyNumberFormat="0" applyBorder="0" applyAlignment="0" applyProtection="0">
      <alignment vertical="center"/>
    </xf>
    <xf numFmtId="0" fontId="76" fillId="57" borderId="0" applyNumberFormat="0" applyBorder="0" applyAlignment="0" applyProtection="0">
      <alignment vertical="center"/>
    </xf>
    <xf numFmtId="0" fontId="75" fillId="64" borderId="0" applyNumberFormat="0" applyBorder="0" applyAlignment="0" applyProtection="0">
      <alignment vertical="center"/>
    </xf>
    <xf numFmtId="0" fontId="75" fillId="64" borderId="0" applyNumberFormat="0" applyBorder="0" applyAlignment="0" applyProtection="0">
      <alignment vertical="center"/>
    </xf>
    <xf numFmtId="0" fontId="75" fillId="64" borderId="0" applyNumberFormat="0" applyBorder="0" applyAlignment="0" applyProtection="0">
      <alignment vertical="center"/>
    </xf>
    <xf numFmtId="0" fontId="75" fillId="64" borderId="0" applyNumberFormat="0" applyBorder="0" applyAlignment="0" applyProtection="0">
      <alignment vertical="center"/>
    </xf>
    <xf numFmtId="0" fontId="75" fillId="64"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76" fillId="3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76" fillId="31" borderId="0" applyNumberFormat="0" applyBorder="0" applyAlignment="0" applyProtection="0">
      <alignment vertical="center"/>
    </xf>
    <xf numFmtId="0" fontId="76" fillId="31" borderId="0" applyNumberFormat="0" applyBorder="0" applyAlignment="0" applyProtection="0">
      <alignment vertical="center"/>
    </xf>
    <xf numFmtId="0" fontId="76" fillId="31"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6"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94" fillId="40" borderId="0" applyNumberFormat="0" applyBorder="0" applyAlignment="0" applyProtection="0">
      <alignment vertical="center"/>
    </xf>
    <xf numFmtId="0" fontId="103" fillId="40" borderId="0" applyNumberFormat="0" applyBorder="0" applyAlignment="0" applyProtection="0">
      <alignment vertical="center"/>
    </xf>
    <xf numFmtId="0" fontId="94" fillId="40" borderId="0" applyNumberFormat="0" applyBorder="0" applyAlignment="0" applyProtection="0">
      <alignment vertical="center"/>
    </xf>
    <xf numFmtId="0" fontId="94" fillId="40" borderId="0" applyNumberFormat="0" applyBorder="0" applyAlignment="0" applyProtection="0">
      <alignment vertical="center"/>
    </xf>
    <xf numFmtId="0" fontId="94" fillId="40" borderId="0" applyNumberFormat="0" applyBorder="0" applyAlignment="0" applyProtection="0">
      <alignment vertical="center"/>
    </xf>
    <xf numFmtId="0" fontId="94" fillId="40" borderId="0" applyNumberFormat="0" applyBorder="0" applyAlignment="0" applyProtection="0">
      <alignment vertical="center"/>
    </xf>
    <xf numFmtId="0" fontId="103" fillId="40" borderId="0" applyNumberFormat="0" applyBorder="0" applyAlignment="0" applyProtection="0">
      <alignment vertical="center"/>
    </xf>
    <xf numFmtId="0" fontId="103" fillId="40" borderId="0" applyNumberFormat="0" applyBorder="0" applyAlignment="0" applyProtection="0">
      <alignment vertical="center"/>
    </xf>
    <xf numFmtId="0" fontId="104" fillId="2" borderId="35" applyNumberFormat="0" applyAlignment="0" applyProtection="0">
      <alignment vertical="center"/>
    </xf>
    <xf numFmtId="0" fontId="104" fillId="2" borderId="35" applyNumberFormat="0" applyAlignment="0" applyProtection="0">
      <alignment vertical="center"/>
    </xf>
    <xf numFmtId="0" fontId="104" fillId="2" borderId="35" applyNumberFormat="0" applyAlignment="0" applyProtection="0">
      <alignment vertical="center"/>
    </xf>
    <xf numFmtId="0" fontId="138" fillId="17" borderId="35" applyNumberFormat="0" applyAlignment="0" applyProtection="0">
      <alignment vertical="center"/>
    </xf>
    <xf numFmtId="0" fontId="138" fillId="17" borderId="35" applyNumberFormat="0" applyAlignment="0" applyProtection="0">
      <alignment vertical="center"/>
    </xf>
    <xf numFmtId="0" fontId="138" fillId="17" borderId="35" applyNumberFormat="0" applyAlignment="0" applyProtection="0">
      <alignment vertical="center"/>
    </xf>
    <xf numFmtId="0" fontId="93" fillId="25" borderId="27" applyNumberFormat="0" applyAlignment="0" applyProtection="0">
      <alignment vertical="center"/>
    </xf>
    <xf numFmtId="0" fontId="93" fillId="25" borderId="27" applyNumberFormat="0" applyAlignment="0" applyProtection="0">
      <alignment vertical="center"/>
    </xf>
    <xf numFmtId="0" fontId="83" fillId="25" borderId="27" applyNumberFormat="0" applyAlignment="0" applyProtection="0">
      <alignment vertical="center"/>
    </xf>
    <xf numFmtId="0" fontId="93" fillId="25" borderId="27" applyNumberFormat="0" applyAlignment="0" applyProtection="0">
      <alignment vertical="center"/>
    </xf>
    <xf numFmtId="0" fontId="93" fillId="25" borderId="27" applyNumberFormat="0" applyAlignment="0" applyProtection="0">
      <alignment vertical="center"/>
    </xf>
    <xf numFmtId="0" fontId="93" fillId="25" borderId="27" applyNumberFormat="0" applyAlignment="0" applyProtection="0">
      <alignment vertical="center"/>
    </xf>
    <xf numFmtId="0" fontId="93" fillId="25" borderId="27" applyNumberFormat="0" applyAlignment="0" applyProtection="0">
      <alignment vertical="center"/>
    </xf>
    <xf numFmtId="0" fontId="83" fillId="25" borderId="27" applyNumberFormat="0" applyAlignment="0" applyProtection="0">
      <alignment vertical="center"/>
    </xf>
    <xf numFmtId="0" fontId="0" fillId="0" borderId="0"/>
    <xf numFmtId="0" fontId="73" fillId="0" borderId="0"/>
    <xf numFmtId="0" fontId="0" fillId="23" borderId="34" applyNumberFormat="0" applyFont="0" applyAlignment="0" applyProtection="0">
      <alignment vertical="center"/>
    </xf>
    <xf numFmtId="0" fontId="31" fillId="23" borderId="34" applyNumberFormat="0" applyFont="0" applyAlignment="0" applyProtection="0">
      <alignment vertical="center"/>
    </xf>
    <xf numFmtId="0" fontId="31" fillId="23" borderId="34" applyNumberFormat="0" applyFont="0" applyAlignment="0" applyProtection="0">
      <alignment vertical="center"/>
    </xf>
    <xf numFmtId="0" fontId="31" fillId="23" borderId="34" applyNumberFormat="0" applyFont="0" applyAlignment="0" applyProtection="0">
      <alignment vertical="center"/>
    </xf>
    <xf numFmtId="0" fontId="31" fillId="23" borderId="34" applyNumberFormat="0" applyFont="0" applyAlignment="0" applyProtection="0">
      <alignment vertical="center"/>
    </xf>
    <xf numFmtId="0" fontId="0" fillId="23" borderId="34" applyNumberFormat="0" applyFont="0" applyAlignment="0" applyProtection="0">
      <alignment vertical="center"/>
    </xf>
    <xf numFmtId="0" fontId="31" fillId="23" borderId="34" applyNumberFormat="0" applyFont="0" applyAlignment="0" applyProtection="0">
      <alignment vertical="center"/>
    </xf>
    <xf numFmtId="0" fontId="31" fillId="23" borderId="34" applyNumberFormat="0" applyFont="0" applyAlignment="0" applyProtection="0">
      <alignment vertical="center"/>
    </xf>
    <xf numFmtId="196" fontId="73" fillId="0" borderId="1" applyNumberFormat="0"/>
    <xf numFmtId="0" fontId="73" fillId="0" borderId="1" applyNumberFormat="0"/>
    <xf numFmtId="38" fontId="51" fillId="0" borderId="0" applyFont="0" applyFill="0" applyBorder="0" applyAlignment="0" applyProtection="0"/>
    <xf numFmtId="40" fontId="51" fillId="0" borderId="0" applyFont="0" applyFill="0" applyBorder="0" applyAlignment="0" applyProtection="0"/>
    <xf numFmtId="0" fontId="51" fillId="0" borderId="0" applyFont="0" applyFill="0" applyBorder="0" applyAlignment="0" applyProtection="0"/>
    <xf numFmtId="0" fontId="107" fillId="0" borderId="0"/>
  </cellStyleXfs>
  <cellXfs count="539">
    <xf numFmtId="0" fontId="0" fillId="0" borderId="0" xfId="0"/>
    <xf numFmtId="219" fontId="1" fillId="2" borderId="0" xfId="36" applyNumberFormat="1" applyFont="1" applyFill="1" applyAlignment="1" applyProtection="1">
      <alignment horizontal="left" vertical="center" shrinkToFit="1"/>
      <protection locked="0" hidden="1"/>
    </xf>
    <xf numFmtId="0" fontId="1" fillId="0" borderId="0" xfId="36" applyFont="1" applyAlignment="1" applyProtection="1">
      <alignment horizontal="left" vertical="center" wrapText="1"/>
    </xf>
    <xf numFmtId="0" fontId="2" fillId="0" borderId="0" xfId="0" applyFont="1" applyAlignment="1">
      <alignment horizontal="center" vertical="center" wrapText="1"/>
    </xf>
    <xf numFmtId="0" fontId="2" fillId="0" borderId="0" xfId="0" applyFont="1" applyAlignment="1" applyProtection="1">
      <alignment horizontal="center" vertical="center" wrapText="1"/>
    </xf>
    <xf numFmtId="0" fontId="3" fillId="0" borderId="0" xfId="0" applyFont="1" applyAlignment="1">
      <alignment horizontal="center" vertical="center" wrapText="1"/>
    </xf>
    <xf numFmtId="223" fontId="4" fillId="0" borderId="0" xfId="0" applyNumberFormat="1" applyFont="1" applyAlignment="1">
      <alignment horizontal="center" vertical="center"/>
    </xf>
    <xf numFmtId="0" fontId="4" fillId="0" borderId="0" xfId="0" applyNumberFormat="1" applyFont="1" applyAlignment="1">
      <alignment horizontal="center" vertical="center"/>
    </xf>
    <xf numFmtId="223" fontId="4" fillId="0" borderId="0" xfId="0" applyNumberFormat="1" applyFont="1" applyAlignment="1">
      <alignment vertical="center"/>
    </xf>
    <xf numFmtId="0" fontId="4" fillId="0" borderId="0" xfId="0" applyFont="1" applyAlignment="1">
      <alignment vertical="center"/>
    </xf>
    <xf numFmtId="0" fontId="4" fillId="0" borderId="0" xfId="0" applyFont="1" applyAlignment="1" applyProtection="1">
      <alignment vertical="center"/>
    </xf>
    <xf numFmtId="0" fontId="5" fillId="0" borderId="0" xfId="0" applyFont="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14" fontId="4" fillId="0" borderId="1" xfId="0" applyNumberFormat="1" applyFont="1" applyBorder="1" applyAlignment="1">
      <alignment horizontal="center" vertical="center"/>
    </xf>
    <xf numFmtId="43" fontId="4" fillId="0" borderId="1" xfId="0" applyNumberFormat="1" applyFont="1" applyBorder="1" applyAlignment="1">
      <alignment horizontal="right" vertical="center"/>
    </xf>
    <xf numFmtId="0" fontId="4" fillId="0" borderId="1" xfId="0" applyFont="1" applyBorder="1" applyAlignment="1">
      <alignment vertical="center"/>
    </xf>
    <xf numFmtId="43" fontId="4" fillId="0" borderId="2" xfId="0" applyNumberFormat="1" applyFont="1" applyBorder="1" applyAlignment="1">
      <alignment horizontal="right" vertical="center"/>
    </xf>
    <xf numFmtId="0" fontId="5" fillId="0" borderId="3" xfId="0" applyFont="1" applyBorder="1" applyAlignment="1">
      <alignment horizontal="center" vertical="center"/>
    </xf>
    <xf numFmtId="0" fontId="4" fillId="0" borderId="2" xfId="0" applyFont="1" applyBorder="1" applyAlignment="1">
      <alignment horizontal="center" vertical="center"/>
    </xf>
    <xf numFmtId="49" fontId="4" fillId="0" borderId="0" xfId="0" applyNumberFormat="1" applyFont="1" applyAlignment="1">
      <alignment vertical="center"/>
    </xf>
    <xf numFmtId="186" fontId="4" fillId="0" borderId="0" xfId="0" applyNumberFormat="1" applyFont="1" applyFill="1" applyAlignment="1">
      <alignment vertical="center"/>
    </xf>
    <xf numFmtId="0" fontId="1" fillId="0" borderId="0" xfId="36" applyFont="1" applyAlignment="1" applyProtection="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43" fontId="4" fillId="0" borderId="2" xfId="0" applyNumberFormat="1" applyFont="1" applyBorder="1" applyAlignment="1">
      <alignment vertical="center"/>
    </xf>
    <xf numFmtId="0" fontId="4" fillId="0" borderId="1" xfId="946" applyFont="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14" fontId="4" fillId="0" borderId="1" xfId="0" applyNumberFormat="1"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1" xfId="0" applyFont="1" applyBorder="1"/>
    <xf numFmtId="0" fontId="7" fillId="0" borderId="1" xfId="0" applyFont="1" applyBorder="1" applyAlignment="1">
      <alignment vertical="center"/>
    </xf>
    <xf numFmtId="186" fontId="4" fillId="0" borderId="1" xfId="0" applyNumberFormat="1" applyFont="1" applyBorder="1" applyAlignment="1" applyProtection="1">
      <alignment horizontal="right" vertical="center"/>
    </xf>
    <xf numFmtId="223" fontId="8" fillId="0" borderId="0" xfId="0" applyNumberFormat="1" applyFont="1" applyAlignment="1">
      <alignment horizontal="center" vertical="center"/>
    </xf>
    <xf numFmtId="223" fontId="8" fillId="0" borderId="0" xfId="0" applyNumberFormat="1" applyFont="1" applyAlignment="1">
      <alignment vertical="center"/>
    </xf>
    <xf numFmtId="0" fontId="8" fillId="0" borderId="0" xfId="0" applyFont="1" applyAlignment="1">
      <alignment vertical="center"/>
    </xf>
    <xf numFmtId="49" fontId="9" fillId="0" borderId="0" xfId="0" applyNumberFormat="1" applyFont="1" applyBorder="1" applyAlignment="1">
      <alignment horizontal="right" vertical="center"/>
    </xf>
    <xf numFmtId="49" fontId="10" fillId="0" borderId="1"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11" fillId="0" borderId="1" xfId="36" applyFont="1" applyFill="1" applyBorder="1" applyAlignment="1" applyProtection="1">
      <alignment horizontal="left" vertical="center" indent="1"/>
    </xf>
    <xf numFmtId="43" fontId="8" fillId="0" borderId="2" xfId="0" applyNumberFormat="1" applyFont="1" applyBorder="1" applyAlignment="1">
      <alignment horizontal="right" vertical="center"/>
    </xf>
    <xf numFmtId="43" fontId="8" fillId="0" borderId="1" xfId="0" applyNumberFormat="1" applyFont="1" applyBorder="1" applyAlignment="1">
      <alignment horizontal="right" vertical="center"/>
    </xf>
    <xf numFmtId="186" fontId="8" fillId="0" borderId="1" xfId="0" applyNumberFormat="1" applyFont="1" applyBorder="1" applyAlignment="1" applyProtection="1">
      <alignment horizontal="right" vertical="center"/>
    </xf>
    <xf numFmtId="43" fontId="8" fillId="0" borderId="1" xfId="0" applyNumberFormat="1" applyFont="1" applyBorder="1" applyAlignment="1" applyProtection="1">
      <alignment horizontal="right" vertical="center"/>
    </xf>
    <xf numFmtId="0" fontId="8" fillId="0" borderId="1" xfId="0" applyFont="1" applyBorder="1" applyAlignment="1">
      <alignment horizontal="center" vertical="center"/>
    </xf>
    <xf numFmtId="43" fontId="8" fillId="0" borderId="7" xfId="0" applyNumberFormat="1" applyFont="1" applyBorder="1" applyAlignment="1">
      <alignment horizontal="right" vertical="center"/>
    </xf>
    <xf numFmtId="0" fontId="12" fillId="0" borderId="1" xfId="0" applyFont="1" applyBorder="1" applyAlignment="1">
      <alignment horizontal="center" vertical="center"/>
    </xf>
    <xf numFmtId="49" fontId="8" fillId="0" borderId="0" xfId="0" applyNumberFormat="1" applyFont="1" applyAlignment="1">
      <alignment vertical="center"/>
    </xf>
    <xf numFmtId="43" fontId="4" fillId="0" borderId="1" xfId="0" applyNumberFormat="1" applyFont="1" applyBorder="1" applyAlignment="1" applyProtection="1">
      <alignment horizontal="righ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xf>
    <xf numFmtId="0" fontId="6" fillId="0" borderId="5" xfId="0" applyFont="1" applyBorder="1" applyAlignment="1">
      <alignment horizontal="center" vertical="center" wrapText="1"/>
    </xf>
    <xf numFmtId="43" fontId="4" fillId="0" borderId="2" xfId="27" applyFont="1" applyBorder="1" applyAlignment="1">
      <alignment horizontal="right" vertical="center"/>
    </xf>
    <xf numFmtId="0" fontId="13" fillId="0" borderId="1" xfId="36" applyFont="1" applyFill="1" applyBorder="1" applyAlignment="1" applyProtection="1">
      <alignment horizontal="left" vertical="center" indent="1"/>
    </xf>
    <xf numFmtId="0" fontId="2" fillId="0" borderId="1" xfId="0" applyFont="1" applyBorder="1" applyAlignment="1">
      <alignment horizontal="center" vertical="center"/>
    </xf>
    <xf numFmtId="0" fontId="5" fillId="0" borderId="1" xfId="0" applyFont="1" applyBorder="1" applyAlignment="1">
      <alignment horizontal="left" vertical="center"/>
    </xf>
    <xf numFmtId="0" fontId="14" fillId="0" borderId="5"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vertical="center"/>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49" fontId="5" fillId="0" borderId="0" xfId="0" applyNumberFormat="1" applyFont="1" applyBorder="1" applyAlignment="1">
      <alignment horizontal="right" vertical="center"/>
    </xf>
    <xf numFmtId="49" fontId="6" fillId="0" borderId="1"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15" fillId="0" borderId="1" xfId="36" applyFont="1" applyFill="1" applyBorder="1" applyAlignment="1" applyProtection="1">
      <alignment horizontal="left" vertical="center" indent="1"/>
    </xf>
    <xf numFmtId="43" fontId="4" fillId="0" borderId="7" xfId="0" applyNumberFormat="1" applyFont="1" applyBorder="1" applyAlignment="1">
      <alignment horizontal="right" vertical="center"/>
    </xf>
    <xf numFmtId="49" fontId="14" fillId="0" borderId="1" xfId="0" applyNumberFormat="1"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49" fontId="4" fillId="0" borderId="1" xfId="0" applyNumberFormat="1" applyFont="1" applyBorder="1" applyAlignment="1">
      <alignment horizontal="left" vertical="center"/>
    </xf>
    <xf numFmtId="49" fontId="4" fillId="0" borderId="7" xfId="0" applyNumberFormat="1" applyFont="1" applyBorder="1" applyAlignment="1">
      <alignment horizontal="center" vertical="center" wrapText="1"/>
    </xf>
    <xf numFmtId="0" fontId="4" fillId="0" borderId="2" xfId="1461" applyNumberFormat="1" applyFont="1" applyFill="1" applyBorder="1" applyAlignment="1">
      <alignment horizontal="right" vertical="center" wrapText="1"/>
    </xf>
    <xf numFmtId="43" fontId="4" fillId="0" borderId="1" xfId="1461" applyNumberFormat="1" applyFont="1" applyFill="1" applyBorder="1" applyAlignment="1">
      <alignment horizontal="right" vertical="center" wrapText="1"/>
    </xf>
    <xf numFmtId="186" fontId="4" fillId="0" borderId="1" xfId="0" applyNumberFormat="1" applyFont="1" applyBorder="1" applyAlignment="1">
      <alignment vertical="center"/>
    </xf>
    <xf numFmtId="43" fontId="4" fillId="0" borderId="1" xfId="1461" applyNumberFormat="1" applyFont="1" applyFill="1" applyBorder="1" applyAlignment="1">
      <alignment horizontal="right" vertical="center"/>
    </xf>
    <xf numFmtId="0" fontId="4" fillId="0" borderId="2" xfId="0" applyNumberFormat="1" applyFont="1" applyBorder="1" applyAlignment="1">
      <alignment horizontal="right" vertical="center"/>
    </xf>
    <xf numFmtId="0" fontId="4" fillId="0" borderId="0" xfId="0" applyFont="1"/>
    <xf numFmtId="0" fontId="4" fillId="0" borderId="3" xfId="0" applyFont="1" applyBorder="1" applyAlignment="1">
      <alignment horizontal="left" vertical="center"/>
    </xf>
    <xf numFmtId="0" fontId="4" fillId="0" borderId="8" xfId="0" applyFont="1" applyBorder="1" applyAlignment="1">
      <alignment horizontal="center" vertical="center"/>
    </xf>
    <xf numFmtId="219" fontId="16" fillId="2" borderId="0" xfId="36" applyNumberFormat="1" applyFont="1" applyFill="1" applyAlignment="1" applyProtection="1">
      <alignment horizontal="left" vertical="center" shrinkToFit="1"/>
      <protection locked="0" hidden="1"/>
    </xf>
    <xf numFmtId="219" fontId="1" fillId="2" borderId="0" xfId="36" applyNumberFormat="1" applyFont="1" applyFill="1" applyAlignment="1" applyProtection="1">
      <alignment horizontal="left" vertical="center" wrapText="1" shrinkToFit="1"/>
      <protection locked="0" hidden="1"/>
    </xf>
    <xf numFmtId="0" fontId="3" fillId="0" borderId="0" xfId="1464" applyFont="1" applyAlignment="1">
      <alignment horizontal="center" vertical="center"/>
    </xf>
    <xf numFmtId="0" fontId="6" fillId="0" borderId="1" xfId="1464" applyFont="1" applyBorder="1" applyAlignment="1">
      <alignment horizontal="center" vertical="center" wrapText="1"/>
    </xf>
    <xf numFmtId="0" fontId="7" fillId="0" borderId="1" xfId="1464" applyFont="1" applyBorder="1">
      <alignment vertical="center"/>
    </xf>
    <xf numFmtId="0" fontId="17" fillId="0" borderId="1" xfId="1464" applyFont="1" applyBorder="1">
      <alignment vertical="center"/>
    </xf>
    <xf numFmtId="0" fontId="4" fillId="0" borderId="1" xfId="1464" applyFont="1" applyBorder="1">
      <alignment vertical="center"/>
    </xf>
    <xf numFmtId="0" fontId="4" fillId="0" borderId="0" xfId="1464" applyFont="1">
      <alignment vertical="center"/>
    </xf>
    <xf numFmtId="0" fontId="5" fillId="0" borderId="0" xfId="1464" applyFont="1">
      <alignment vertical="center"/>
    </xf>
    <xf numFmtId="0" fontId="6" fillId="0" borderId="1" xfId="1464" applyFont="1" applyBorder="1" applyAlignment="1">
      <alignment horizontal="center" vertical="center"/>
    </xf>
    <xf numFmtId="0" fontId="3" fillId="0" borderId="0" xfId="1464" applyFont="1" applyAlignment="1">
      <alignment horizontal="centerContinuous" vertical="center"/>
    </xf>
    <xf numFmtId="0" fontId="4" fillId="0" borderId="1" xfId="1464" applyFont="1" applyBorder="1" applyAlignment="1">
      <alignment horizontal="center" vertical="center" wrapText="1"/>
    </xf>
    <xf numFmtId="0" fontId="5" fillId="0" borderId="1" xfId="1464" applyFont="1" applyBorder="1" applyAlignment="1">
      <alignment horizontal="center" vertical="center" wrapText="1"/>
    </xf>
    <xf numFmtId="0" fontId="6" fillId="0" borderId="1" xfId="1464" applyFont="1" applyFill="1" applyBorder="1" applyAlignment="1">
      <alignment horizontal="center" vertical="center" wrapText="1"/>
    </xf>
    <xf numFmtId="214"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6" fillId="0" borderId="1" xfId="946" applyFont="1" applyFill="1" applyBorder="1" applyAlignment="1">
      <alignment horizontal="center" vertical="center"/>
    </xf>
    <xf numFmtId="0" fontId="6" fillId="0" borderId="1" xfId="946" applyFont="1" applyFill="1" applyBorder="1" applyAlignment="1">
      <alignment horizontal="center" vertical="center" wrapText="1"/>
    </xf>
    <xf numFmtId="189" fontId="6" fillId="0" borderId="1" xfId="946"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Fill="1" applyAlignment="1">
      <alignment horizontal="center" vertical="center" wrapText="1"/>
    </xf>
    <xf numFmtId="0" fontId="4" fillId="0" borderId="0" xfId="0" applyFont="1" applyFill="1" applyAlignment="1">
      <alignment vertical="center"/>
    </xf>
    <xf numFmtId="43" fontId="4" fillId="0" borderId="2" xfId="0" applyNumberFormat="1" applyFont="1" applyFill="1" applyBorder="1" applyAlignment="1">
      <alignment horizontal="right" vertical="center"/>
    </xf>
    <xf numFmtId="0" fontId="6" fillId="0" borderId="2" xfId="1460" applyFont="1" applyBorder="1" applyAlignment="1">
      <alignment horizontal="center" vertical="center" wrapText="1"/>
    </xf>
    <xf numFmtId="0" fontId="6" fillId="0" borderId="1" xfId="1460" applyFont="1" applyBorder="1" applyAlignment="1">
      <alignment horizontal="center" vertical="center" wrapText="1"/>
    </xf>
    <xf numFmtId="0" fontId="6" fillId="0" borderId="4" xfId="0" applyFont="1" applyBorder="1" applyAlignment="1">
      <alignment horizontal="center" vertical="center" wrapText="1"/>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4" fillId="0" borderId="1" xfId="0" applyNumberFormat="1" applyFont="1" applyBorder="1" applyAlignment="1">
      <alignment horizontal="right" vertical="center"/>
    </xf>
    <xf numFmtId="0" fontId="6" fillId="0" borderId="8" xfId="0" applyFont="1" applyBorder="1" applyAlignment="1">
      <alignment horizontal="center" vertical="center" wrapText="1"/>
    </xf>
    <xf numFmtId="0" fontId="4" fillId="0" borderId="2" xfId="0" applyFont="1" applyBorder="1" applyAlignment="1">
      <alignment horizontal="left" vertical="center"/>
    </xf>
    <xf numFmtId="0" fontId="6" fillId="0" borderId="2" xfId="946" applyFont="1" applyFill="1" applyBorder="1" applyAlignment="1">
      <alignment horizontal="center" vertical="center" wrapText="1"/>
    </xf>
    <xf numFmtId="0" fontId="15" fillId="0" borderId="1" xfId="36" applyFont="1" applyBorder="1" applyAlignment="1" applyProtection="1">
      <alignment vertical="center"/>
    </xf>
    <xf numFmtId="0" fontId="15" fillId="0" borderId="1" xfId="0" applyFont="1" applyBorder="1" applyAlignment="1">
      <alignment vertical="center"/>
    </xf>
    <xf numFmtId="0" fontId="16" fillId="0" borderId="0" xfId="36" applyFont="1" applyAlignment="1" applyProtection="1">
      <alignment horizontal="left" vertical="center" wrapText="1"/>
    </xf>
    <xf numFmtId="0" fontId="18" fillId="0" borderId="1" xfId="946" applyFont="1" applyFill="1" applyBorder="1" applyAlignment="1">
      <alignment horizontal="center" vertical="center" wrapText="1"/>
    </xf>
    <xf numFmtId="0" fontId="4" fillId="0" borderId="1" xfId="0" applyFont="1" applyBorder="1" applyAlignment="1">
      <alignment horizontal="center" vertical="center" wrapText="1"/>
    </xf>
    <xf numFmtId="0" fontId="18" fillId="0" borderId="6" xfId="0" applyFont="1" applyBorder="1" applyAlignment="1">
      <alignment horizontal="center" vertical="center" wrapText="1"/>
    </xf>
    <xf numFmtId="14" fontId="0" fillId="0" borderId="0" xfId="0" applyNumberFormat="1"/>
    <xf numFmtId="0" fontId="9" fillId="0" borderId="0" xfId="0" applyFont="1" applyAlignment="1">
      <alignment horizontal="right"/>
    </xf>
    <xf numFmtId="43" fontId="0" fillId="0" borderId="0" xfId="0" applyNumberFormat="1"/>
    <xf numFmtId="0" fontId="0" fillId="0" borderId="0" xfId="0" applyAlignment="1">
      <alignment vertical="center"/>
    </xf>
    <xf numFmtId="0" fontId="18" fillId="0" borderId="1" xfId="946" applyFont="1" applyFill="1" applyBorder="1" applyAlignment="1">
      <alignment horizontal="center" vertical="center"/>
    </xf>
    <xf numFmtId="0" fontId="18" fillId="0" borderId="6" xfId="946" applyFont="1" applyFill="1" applyBorder="1" applyAlignment="1">
      <alignment horizontal="center" vertical="center" wrapText="1"/>
    </xf>
    <xf numFmtId="189" fontId="18" fillId="0" borderId="1" xfId="946" applyNumberFormat="1" applyFont="1" applyFill="1" applyBorder="1" applyAlignment="1">
      <alignment horizontal="center" vertical="center" wrapText="1"/>
    </xf>
    <xf numFmtId="0" fontId="18" fillId="0" borderId="7" xfId="946" applyFont="1" applyFill="1" applyBorder="1" applyAlignment="1">
      <alignment horizontal="center" vertical="center" wrapText="1"/>
    </xf>
    <xf numFmtId="217" fontId="8" fillId="0" borderId="1" xfId="1325" applyNumberFormat="1" applyFont="1" applyFill="1" applyBorder="1" applyAlignment="1">
      <alignment horizontal="center" vertical="center" wrapText="1"/>
    </xf>
    <xf numFmtId="0" fontId="4" fillId="0" borderId="1" xfId="946" applyFont="1" applyFill="1" applyBorder="1" applyAlignment="1">
      <alignment horizontal="center" vertical="center"/>
    </xf>
    <xf numFmtId="0" fontId="4" fillId="0" borderId="1" xfId="0" applyFont="1" applyBorder="1" applyAlignment="1">
      <alignment horizontal="left" vertical="center" wrapText="1"/>
    </xf>
    <xf numFmtId="0" fontId="4" fillId="0" borderId="1" xfId="946" applyFont="1" applyFill="1" applyBorder="1" applyAlignment="1">
      <alignment vertical="center" wrapText="1"/>
    </xf>
    <xf numFmtId="0" fontId="5" fillId="0" borderId="1" xfId="1460" applyFont="1" applyFill="1" applyBorder="1" applyAlignment="1">
      <alignment horizontal="center" vertical="center" wrapText="1"/>
    </xf>
    <xf numFmtId="0" fontId="4" fillId="0" borderId="1" xfId="1460" applyFont="1" applyFill="1" applyBorder="1" applyAlignment="1">
      <alignment horizontal="center" vertical="center" wrapText="1"/>
    </xf>
    <xf numFmtId="0" fontId="5" fillId="0" borderId="1" xfId="946" applyFont="1" applyFill="1" applyBorder="1" applyAlignment="1">
      <alignment vertical="center" wrapText="1"/>
    </xf>
    <xf numFmtId="0" fontId="4" fillId="0" borderId="1" xfId="1460" applyFont="1" applyBorder="1" applyAlignment="1">
      <alignment horizontal="center" vertical="center" wrapText="1"/>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185" fontId="4" fillId="0" borderId="2" xfId="0" applyNumberFormat="1" applyFont="1" applyBorder="1" applyAlignment="1">
      <alignment horizontal="right" vertical="center"/>
    </xf>
    <xf numFmtId="0" fontId="4" fillId="0" borderId="1" xfId="946" applyFont="1" applyBorder="1" applyAlignment="1">
      <alignment vertical="center" wrapText="1"/>
    </xf>
    <xf numFmtId="0" fontId="18" fillId="0" borderId="7" xfId="0" applyFont="1" applyBorder="1" applyAlignment="1">
      <alignment horizontal="center" vertical="center" wrapText="1"/>
    </xf>
    <xf numFmtId="0" fontId="0" fillId="0" borderId="0" xfId="0" applyBorder="1"/>
    <xf numFmtId="0" fontId="0" fillId="0" borderId="0" xfId="0" applyAlignment="1">
      <alignment horizontal="center"/>
    </xf>
    <xf numFmtId="43" fontId="0" fillId="0" borderId="0" xfId="27" applyFont="1" applyAlignment="1">
      <alignment horizontal="center"/>
    </xf>
    <xf numFmtId="0" fontId="3" fillId="4" borderId="0" xfId="0" applyFont="1" applyFill="1" applyBorder="1" applyAlignment="1">
      <alignment horizontal="center" vertical="center" wrapText="1"/>
    </xf>
    <xf numFmtId="0" fontId="19" fillId="4" borderId="0" xfId="0" applyFont="1" applyFill="1" applyBorder="1" applyAlignment="1">
      <alignment horizontal="center" vertical="center" wrapText="1"/>
    </xf>
    <xf numFmtId="223" fontId="5" fillId="4" borderId="0" xfId="0" applyNumberFormat="1" applyFont="1" applyFill="1" applyBorder="1" applyAlignment="1">
      <alignment horizontal="left" vertical="center"/>
    </xf>
    <xf numFmtId="0" fontId="4" fillId="4" borderId="0" xfId="0" applyFont="1" applyFill="1" applyBorder="1" applyAlignment="1">
      <alignment horizontal="center" vertical="center"/>
    </xf>
    <xf numFmtId="0" fontId="20" fillId="4" borderId="1" xfId="1176" applyFont="1" applyFill="1" applyBorder="1" applyAlignment="1">
      <alignment horizontal="center" vertical="center"/>
    </xf>
    <xf numFmtId="0" fontId="20" fillId="4" borderId="1" xfId="1176"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Border="1" applyAlignment="1">
      <alignment horizontal="center" vertical="center"/>
    </xf>
    <xf numFmtId="0" fontId="21" fillId="4" borderId="1" xfId="1230" applyFont="1" applyFill="1" applyBorder="1" applyAlignment="1">
      <alignment horizontal="center" vertical="center" wrapText="1"/>
    </xf>
    <xf numFmtId="0" fontId="22" fillId="4" borderId="1" xfId="1182" applyFont="1" applyFill="1" applyBorder="1" applyAlignment="1">
      <alignment horizontal="center" vertical="center"/>
    </xf>
    <xf numFmtId="0" fontId="13" fillId="4" borderId="1" xfId="1176" applyFont="1" applyFill="1" applyBorder="1" applyAlignment="1">
      <alignment horizontal="center" vertical="center"/>
    </xf>
    <xf numFmtId="0" fontId="13" fillId="4" borderId="0" xfId="1176" applyFont="1" applyFill="1" applyBorder="1" applyAlignment="1">
      <alignment horizontal="left" vertical="center"/>
    </xf>
    <xf numFmtId="43" fontId="4" fillId="4" borderId="0" xfId="27" applyFont="1" applyFill="1" applyBorder="1" applyAlignment="1">
      <alignment horizontal="center" vertical="center"/>
    </xf>
    <xf numFmtId="223" fontId="4" fillId="4" borderId="0" xfId="0" applyNumberFormat="1" applyFont="1" applyFill="1" applyBorder="1" applyAlignment="1">
      <alignment horizontal="center" vertical="center"/>
    </xf>
    <xf numFmtId="43" fontId="20" fillId="4" borderId="1" xfId="27" applyFont="1" applyFill="1" applyBorder="1" applyAlignment="1">
      <alignment horizontal="center" vertical="center" wrapText="1"/>
    </xf>
    <xf numFmtId="43" fontId="21" fillId="4" borderId="1" xfId="27" applyFont="1" applyFill="1" applyBorder="1" applyAlignment="1">
      <alignment horizontal="center" vertical="center" wrapText="1"/>
    </xf>
    <xf numFmtId="0" fontId="21" fillId="4" borderId="1" xfId="1182" applyFont="1" applyFill="1" applyBorder="1" applyAlignment="1">
      <alignment horizontal="center" vertical="center" wrapText="1"/>
    </xf>
    <xf numFmtId="43" fontId="13" fillId="4" borderId="1" xfId="27" applyFont="1" applyFill="1" applyBorder="1" applyAlignment="1">
      <alignment horizontal="center" vertical="center"/>
    </xf>
    <xf numFmtId="43" fontId="9" fillId="0" borderId="0" xfId="27" applyFont="1" applyAlignment="1">
      <alignment horizontal="center"/>
    </xf>
    <xf numFmtId="0" fontId="23" fillId="4" borderId="0" xfId="1176" applyFont="1" applyFill="1" applyBorder="1" applyAlignment="1">
      <alignment vertical="center"/>
    </xf>
    <xf numFmtId="0" fontId="21" fillId="4" borderId="1" xfId="1182" applyFont="1" applyFill="1" applyBorder="1" applyAlignment="1">
      <alignment vertical="center" wrapText="1"/>
    </xf>
    <xf numFmtId="0" fontId="13" fillId="4" borderId="1" xfId="1176" applyFont="1" applyFill="1" applyBorder="1">
      <alignment vertical="center"/>
    </xf>
    <xf numFmtId="0" fontId="21" fillId="4" borderId="0" xfId="0" applyFont="1" applyFill="1"/>
    <xf numFmtId="0" fontId="0" fillId="4" borderId="0" xfId="0" applyFill="1"/>
    <xf numFmtId="43" fontId="0" fillId="4" borderId="0" xfId="27" applyFont="1" applyFill="1"/>
    <xf numFmtId="0" fontId="0" fillId="4" borderId="0" xfId="0" applyFill="1" applyAlignment="1">
      <alignment wrapText="1"/>
    </xf>
    <xf numFmtId="219" fontId="1" fillId="4" borderId="0" xfId="36" applyNumberFormat="1" applyFont="1" applyFill="1" applyAlignment="1" applyProtection="1">
      <alignment horizontal="left" vertical="center" shrinkToFit="1"/>
      <protection locked="0" hidden="1"/>
    </xf>
    <xf numFmtId="0" fontId="16" fillId="4" borderId="0" xfId="36" applyFont="1" applyFill="1" applyAlignment="1" applyProtection="1">
      <alignment horizontal="left" vertical="center"/>
    </xf>
    <xf numFmtId="0" fontId="2" fillId="4" borderId="0" xfId="0" applyFont="1" applyFill="1" applyAlignment="1">
      <alignment horizontal="center" vertical="center" wrapText="1"/>
    </xf>
    <xf numFmtId="0" fontId="3" fillId="4" borderId="0" xfId="0" applyFont="1" applyFill="1" applyAlignment="1">
      <alignment horizontal="center" vertical="center" wrapText="1"/>
    </xf>
    <xf numFmtId="223" fontId="4" fillId="4" borderId="0" xfId="0" applyNumberFormat="1" applyFont="1" applyFill="1" applyAlignment="1">
      <alignment horizontal="center" vertical="center"/>
    </xf>
    <xf numFmtId="0" fontId="4" fillId="4" borderId="0" xfId="0" applyNumberFormat="1" applyFont="1" applyFill="1" applyAlignment="1">
      <alignment horizontal="center" vertical="center"/>
    </xf>
    <xf numFmtId="223" fontId="4" fillId="4" borderId="0" xfId="0" applyNumberFormat="1" applyFont="1" applyFill="1" applyAlignment="1">
      <alignment vertical="center"/>
    </xf>
    <xf numFmtId="0" fontId="4" fillId="4" borderId="0" xfId="0" applyFont="1" applyFill="1" applyAlignment="1">
      <alignment vertical="center"/>
    </xf>
    <xf numFmtId="0" fontId="18" fillId="4" borderId="1" xfId="946" applyFont="1" applyFill="1" applyBorder="1" applyAlignment="1">
      <alignment horizontal="center" vertical="center"/>
    </xf>
    <xf numFmtId="0" fontId="18" fillId="4" borderId="1" xfId="946" applyFont="1" applyFill="1" applyBorder="1" applyAlignment="1">
      <alignment horizontal="center" vertical="center" wrapText="1"/>
    </xf>
    <xf numFmtId="189" fontId="18" fillId="4" borderId="1" xfId="946" applyNumberFormat="1" applyFont="1" applyFill="1" applyBorder="1" applyAlignment="1">
      <alignment horizontal="center" vertical="center" wrapText="1"/>
    </xf>
    <xf numFmtId="0" fontId="24" fillId="4" borderId="1" xfId="946" applyFont="1" applyFill="1" applyBorder="1" applyAlignment="1">
      <alignment horizontal="center" vertical="center"/>
    </xf>
    <xf numFmtId="49" fontId="25" fillId="4" borderId="9" xfId="1230" applyNumberFormat="1" applyFont="1" applyFill="1" applyBorder="1" applyAlignment="1">
      <alignment vertical="center" wrapText="1"/>
    </xf>
    <xf numFmtId="0" fontId="21" fillId="0" borderId="10" xfId="0" applyFont="1" applyBorder="1" applyAlignment="1">
      <alignment vertical="center" wrapText="1"/>
    </xf>
    <xf numFmtId="49" fontId="21" fillId="4" borderId="1" xfId="1230" applyNumberFormat="1" applyFont="1" applyFill="1" applyBorder="1" applyAlignment="1">
      <alignment vertical="center" wrapText="1"/>
    </xf>
    <xf numFmtId="0" fontId="21" fillId="4" borderId="1" xfId="1230" applyFont="1" applyFill="1" applyBorder="1" applyAlignment="1">
      <alignment vertical="center" wrapText="1"/>
    </xf>
    <xf numFmtId="49" fontId="22" fillId="4" borderId="1" xfId="1263" applyNumberFormat="1" applyFont="1" applyFill="1" applyBorder="1"/>
    <xf numFmtId="0" fontId="22" fillId="4" borderId="1" xfId="1263" applyNumberFormat="1" applyFont="1" applyFill="1" applyBorder="1"/>
    <xf numFmtId="43" fontId="2" fillId="4" borderId="0" xfId="27" applyFont="1" applyFill="1" applyAlignment="1">
      <alignment horizontal="center" vertical="center" wrapText="1"/>
    </xf>
    <xf numFmtId="43" fontId="2" fillId="4" borderId="0" xfId="27" applyFont="1" applyFill="1" applyAlignment="1" applyProtection="1">
      <alignment horizontal="center" vertical="center" wrapText="1"/>
    </xf>
    <xf numFmtId="0" fontId="2" fillId="4" borderId="0" xfId="0" applyFont="1" applyFill="1" applyAlignment="1" applyProtection="1">
      <alignment horizontal="center" vertical="center" wrapText="1"/>
    </xf>
    <xf numFmtId="43" fontId="4" fillId="4" borderId="0" xfId="27" applyFont="1" applyFill="1" applyAlignment="1">
      <alignment vertical="center"/>
    </xf>
    <xf numFmtId="43" fontId="4" fillId="4" borderId="0" xfId="27" applyFont="1" applyFill="1" applyAlignment="1" applyProtection="1">
      <alignment vertical="center"/>
    </xf>
    <xf numFmtId="0" fontId="4" fillId="4" borderId="0" xfId="0" applyFont="1" applyFill="1" applyAlignment="1" applyProtection="1">
      <alignment vertical="center"/>
    </xf>
    <xf numFmtId="43" fontId="18" fillId="4" borderId="3" xfId="27" applyFont="1" applyFill="1" applyBorder="1" applyAlignment="1">
      <alignment horizontal="center" vertical="center"/>
    </xf>
    <xf numFmtId="43" fontId="18" fillId="4" borderId="8" xfId="27" applyFont="1" applyFill="1" applyBorder="1" applyAlignment="1">
      <alignment horizontal="center" vertical="center"/>
    </xf>
    <xf numFmtId="43" fontId="18" fillId="4" borderId="2" xfId="27" applyFont="1" applyFill="1" applyBorder="1" applyAlignment="1">
      <alignment horizontal="center" vertical="center"/>
    </xf>
    <xf numFmtId="0" fontId="6" fillId="4" borderId="3"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wrapText="1"/>
    </xf>
    <xf numFmtId="43" fontId="18" fillId="4" borderId="1" xfId="27" applyFont="1" applyFill="1" applyBorder="1" applyAlignment="1">
      <alignment horizontal="center" vertical="center"/>
    </xf>
    <xf numFmtId="43" fontId="6" fillId="4" borderId="1" xfId="27" applyFont="1" applyFill="1" applyBorder="1" applyAlignment="1">
      <alignment horizontal="center" vertical="center"/>
    </xf>
    <xf numFmtId="0" fontId="6" fillId="4" borderId="1" xfId="0" applyFont="1" applyFill="1" applyBorder="1" applyAlignment="1">
      <alignment horizontal="center" vertical="center"/>
    </xf>
    <xf numFmtId="0" fontId="21" fillId="4" borderId="1" xfId="27" applyNumberFormat="1" applyFont="1" applyFill="1" applyBorder="1" applyAlignment="1">
      <alignment horizontal="center" vertical="center" wrapText="1"/>
    </xf>
    <xf numFmtId="0" fontId="21" fillId="4" borderId="1" xfId="27" applyNumberFormat="1" applyFont="1" applyFill="1" applyBorder="1" applyAlignment="1">
      <alignment vertical="center" wrapText="1"/>
    </xf>
    <xf numFmtId="43" fontId="21" fillId="4" borderId="1" xfId="27" applyFont="1" applyFill="1" applyBorder="1" applyAlignment="1">
      <alignment horizontal="center" vertical="center"/>
    </xf>
    <xf numFmtId="43" fontId="24" fillId="4" borderId="1" xfId="27" applyFont="1" applyFill="1" applyBorder="1" applyAlignment="1">
      <alignment horizontal="center" vertical="center"/>
    </xf>
    <xf numFmtId="0" fontId="24" fillId="4" borderId="1" xfId="0" applyFont="1" applyFill="1" applyBorder="1" applyAlignment="1">
      <alignment horizontal="center" vertical="center"/>
    </xf>
    <xf numFmtId="0" fontId="21" fillId="0" borderId="10" xfId="0" applyNumberFormat="1" applyFont="1" applyBorder="1" applyAlignment="1">
      <alignment vertical="center" wrapText="1"/>
    </xf>
    <xf numFmtId="43" fontId="22" fillId="4" borderId="1" xfId="27" applyFont="1" applyFill="1" applyBorder="1"/>
    <xf numFmtId="43" fontId="14" fillId="4" borderId="1" xfId="27" applyFont="1" applyFill="1" applyBorder="1" applyAlignment="1">
      <alignment horizontal="center" vertical="center"/>
    </xf>
    <xf numFmtId="0" fontId="4" fillId="4" borderId="0" xfId="0" applyFont="1" applyFill="1" applyAlignment="1" applyProtection="1">
      <alignment vertical="center" wrapText="1"/>
    </xf>
    <xf numFmtId="0" fontId="5" fillId="4" borderId="0" xfId="0" applyFont="1" applyFill="1" applyAlignment="1">
      <alignment horizontal="right" vertical="center"/>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49" fontId="4" fillId="4" borderId="0" xfId="0" applyNumberFormat="1" applyFont="1" applyFill="1" applyAlignment="1">
      <alignment vertical="center"/>
    </xf>
    <xf numFmtId="43" fontId="4" fillId="4" borderId="1" xfId="27" applyFont="1" applyFill="1" applyBorder="1" applyAlignment="1">
      <alignment vertical="center"/>
    </xf>
    <xf numFmtId="185" fontId="4" fillId="4" borderId="1" xfId="27" applyNumberFormat="1" applyFont="1" applyFill="1" applyBorder="1" applyAlignment="1">
      <alignment vertical="center"/>
    </xf>
    <xf numFmtId="43" fontId="4" fillId="4" borderId="1" xfId="27" applyFont="1" applyFill="1" applyBorder="1" applyAlignment="1">
      <alignment horizontal="right" vertical="center"/>
    </xf>
    <xf numFmtId="43" fontId="4" fillId="4" borderId="1" xfId="0" applyNumberFormat="1" applyFont="1" applyFill="1" applyBorder="1" applyAlignment="1" applyProtection="1">
      <alignment horizontal="right" vertical="center"/>
    </xf>
    <xf numFmtId="186" fontId="4" fillId="4" borderId="0" xfId="0" applyNumberFormat="1" applyFont="1" applyFill="1" applyAlignment="1">
      <alignment vertical="center"/>
    </xf>
    <xf numFmtId="0" fontId="4" fillId="4" borderId="1" xfId="0" applyFont="1" applyFill="1" applyBorder="1" applyAlignment="1">
      <alignment horizontal="left" vertical="center" wrapText="1"/>
    </xf>
    <xf numFmtId="0" fontId="4" fillId="4" borderId="1" xfId="0" applyFont="1" applyFill="1" applyBorder="1" applyAlignment="1">
      <alignment vertical="center"/>
    </xf>
    <xf numFmtId="186" fontId="4" fillId="4" borderId="0" xfId="0" applyNumberFormat="1" applyFont="1" applyFill="1" applyAlignment="1">
      <alignment vertical="center" wrapText="1"/>
    </xf>
    <xf numFmtId="0" fontId="4" fillId="0" borderId="0" xfId="0" applyFont="1" applyAlignment="1">
      <alignment horizontal="right" vertical="center"/>
    </xf>
    <xf numFmtId="0" fontId="4" fillId="0" borderId="1" xfId="946" applyFont="1" applyBorder="1" applyAlignment="1">
      <alignment horizontal="center" vertical="center"/>
    </xf>
    <xf numFmtId="0" fontId="4" fillId="0" borderId="1" xfId="946" applyFont="1" applyFill="1" applyBorder="1" applyAlignment="1">
      <alignment vertical="center"/>
    </xf>
    <xf numFmtId="189" fontId="4" fillId="0" borderId="1" xfId="946" applyNumberFormat="1" applyFont="1" applyBorder="1" applyAlignment="1">
      <alignment vertical="center"/>
    </xf>
    <xf numFmtId="0" fontId="4" fillId="0" borderId="1" xfId="0" applyFont="1" applyFill="1" applyBorder="1" applyAlignment="1">
      <alignment horizontal="left" vertical="center"/>
    </xf>
    <xf numFmtId="0" fontId="18" fillId="0" borderId="1" xfId="0" applyFont="1" applyBorder="1" applyAlignment="1">
      <alignment horizontal="center" vertical="center" wrapText="1"/>
    </xf>
    <xf numFmtId="0" fontId="6" fillId="0" borderId="6" xfId="34" applyNumberFormat="1" applyFont="1" applyFill="1" applyBorder="1" applyAlignment="1">
      <alignment horizontal="center" vertical="center" wrapText="1"/>
    </xf>
    <xf numFmtId="0" fontId="6" fillId="0" borderId="7" xfId="34" applyNumberFormat="1" applyFont="1" applyFill="1" applyBorder="1" applyAlignment="1">
      <alignment horizontal="center" vertical="center" wrapText="1"/>
    </xf>
    <xf numFmtId="57" fontId="4" fillId="0" borderId="1" xfId="946" applyNumberFormat="1" applyFont="1" applyFill="1" applyBorder="1" applyAlignment="1">
      <alignment horizontal="right" vertical="center"/>
    </xf>
    <xf numFmtId="0" fontId="4" fillId="0" borderId="1" xfId="946" applyFont="1" applyBorder="1" applyAlignment="1">
      <alignment horizontal="right" vertical="center"/>
    </xf>
    <xf numFmtId="0" fontId="4" fillId="0" borderId="1" xfId="0" applyFont="1" applyFill="1" applyBorder="1" applyAlignment="1">
      <alignment horizontal="center" vertical="center"/>
    </xf>
    <xf numFmtId="0" fontId="6" fillId="0" borderId="1" xfId="946" applyFont="1" applyBorder="1" applyAlignment="1">
      <alignment horizontal="center" vertical="center" wrapText="1"/>
    </xf>
    <xf numFmtId="0" fontId="6" fillId="0" borderId="1" xfId="34" applyNumberFormat="1" applyFont="1" applyFill="1" applyBorder="1" applyAlignment="1">
      <alignment horizontal="center" vertical="center" wrapText="1"/>
    </xf>
    <xf numFmtId="0" fontId="4" fillId="0" borderId="1" xfId="0" applyNumberFormat="1" applyFont="1" applyBorder="1" applyAlignment="1" applyProtection="1">
      <alignment horizontal="right" vertical="center"/>
    </xf>
    <xf numFmtId="0" fontId="1" fillId="0" borderId="0" xfId="36" applyFont="1" applyFill="1" applyAlignment="1" applyProtection="1">
      <alignment horizontal="left" vertical="center" wrapText="1"/>
    </xf>
    <xf numFmtId="189" fontId="4" fillId="0" borderId="1" xfId="0" applyNumberFormat="1" applyFont="1" applyFill="1" applyBorder="1" applyAlignment="1">
      <alignment horizontal="center" vertical="center"/>
    </xf>
    <xf numFmtId="0" fontId="4" fillId="0" borderId="1" xfId="0" applyFont="1" applyBorder="1" applyAlignment="1"/>
    <xf numFmtId="0" fontId="4" fillId="0" borderId="2" xfId="0" applyFont="1" applyFill="1" applyBorder="1" applyAlignment="1">
      <alignment horizontal="lef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6" fillId="0" borderId="8" xfId="0" applyFont="1" applyBorder="1" applyAlignment="1">
      <alignment horizontal="center" vertical="center"/>
    </xf>
    <xf numFmtId="49" fontId="26" fillId="0" borderId="1" xfId="0" applyNumberFormat="1" applyFont="1" applyBorder="1" applyAlignment="1">
      <alignment horizontal="center" vertical="center"/>
    </xf>
    <xf numFmtId="0" fontId="6" fillId="0" borderId="11" xfId="0" applyFont="1" applyBorder="1" applyAlignment="1" applyProtection="1">
      <alignment horizontal="center" vertical="center"/>
    </xf>
    <xf numFmtId="186" fontId="4" fillId="0" borderId="11" xfId="0" applyNumberFormat="1" applyFont="1" applyBorder="1" applyAlignment="1" applyProtection="1">
      <alignment horizontal="right" vertical="center"/>
    </xf>
    <xf numFmtId="43" fontId="4" fillId="0" borderId="11" xfId="0" applyNumberFormat="1" applyFont="1" applyBorder="1" applyAlignment="1" applyProtection="1">
      <alignment horizontal="right" vertical="center"/>
    </xf>
    <xf numFmtId="14" fontId="4" fillId="0" borderId="2" xfId="0" applyNumberFormat="1" applyFont="1" applyBorder="1" applyAlignment="1">
      <alignment horizontal="center" vertical="center"/>
    </xf>
    <xf numFmtId="43" fontId="4" fillId="0" borderId="11" xfId="0" applyNumberFormat="1" applyFont="1" applyBorder="1" applyAlignment="1">
      <alignment horizontal="right" vertical="center"/>
    </xf>
    <xf numFmtId="14" fontId="4" fillId="0" borderId="0" xfId="0" applyNumberFormat="1" applyFont="1" applyBorder="1" applyAlignment="1">
      <alignment horizontal="center" vertical="center"/>
    </xf>
    <xf numFmtId="0" fontId="6" fillId="0" borderId="1" xfId="0" applyFont="1" applyBorder="1" applyAlignment="1" applyProtection="1">
      <alignment horizontal="center" vertical="center"/>
    </xf>
    <xf numFmtId="186" fontId="4" fillId="0" borderId="12" xfId="0" applyNumberFormat="1" applyFont="1" applyFill="1" applyBorder="1" applyAlignment="1">
      <alignment horizontal="center" vertical="center"/>
    </xf>
    <xf numFmtId="186" fontId="6" fillId="0" borderId="3" xfId="0" applyNumberFormat="1" applyFont="1" applyFill="1" applyBorder="1" applyAlignment="1">
      <alignment horizontal="center" vertical="center"/>
    </xf>
    <xf numFmtId="43" fontId="6" fillId="0" borderId="1" xfId="0" applyNumberFormat="1" applyFont="1" applyFill="1" applyBorder="1" applyAlignment="1">
      <alignment horizontal="center" vertical="center"/>
    </xf>
    <xf numFmtId="186" fontId="4" fillId="0" borderId="1" xfId="27" applyNumberFormat="1" applyFont="1" applyFill="1" applyBorder="1" applyAlignment="1">
      <alignment horizontal="center" vertical="center"/>
    </xf>
    <xf numFmtId="41" fontId="4" fillId="0" borderId="1" xfId="0" applyNumberFormat="1" applyFont="1" applyBorder="1" applyAlignment="1">
      <alignment horizontal="right" vertical="center"/>
    </xf>
    <xf numFmtId="43" fontId="4" fillId="0" borderId="1" xfId="0" applyNumberFormat="1" applyFont="1" applyFill="1" applyBorder="1" applyAlignment="1">
      <alignment horizontal="right" vertical="center"/>
    </xf>
    <xf numFmtId="186" fontId="4" fillId="0" borderId="0" xfId="0" applyNumberFormat="1" applyFont="1" applyFill="1" applyBorder="1" applyAlignment="1">
      <alignment horizontal="center" vertical="center"/>
    </xf>
    <xf numFmtId="186" fontId="6" fillId="0" borderId="2" xfId="0" applyNumberFormat="1" applyFont="1" applyFill="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5" xfId="0" applyFont="1" applyBorder="1" applyAlignment="1">
      <alignment horizontal="center" vertical="center" wrapText="1"/>
    </xf>
    <xf numFmtId="0" fontId="6" fillId="0" borderId="16" xfId="0" applyFont="1" applyBorder="1" applyAlignment="1" applyProtection="1">
      <alignment horizontal="center" vertical="center"/>
    </xf>
    <xf numFmtId="0" fontId="6" fillId="0" borderId="7" xfId="0" applyFont="1" applyBorder="1" applyAlignment="1" applyProtection="1">
      <alignment horizontal="center" vertical="center"/>
    </xf>
    <xf numFmtId="206" fontId="4" fillId="0" borderId="1" xfId="934" applyNumberFormat="1" applyFont="1" applyFill="1" applyBorder="1" applyAlignment="1">
      <alignment horizontal="center" vertical="center"/>
    </xf>
    <xf numFmtId="43" fontId="4" fillId="0" borderId="8" xfId="0" applyNumberFormat="1" applyFont="1" applyBorder="1" applyAlignment="1">
      <alignment horizontal="right" vertical="center"/>
    </xf>
    <xf numFmtId="0" fontId="26" fillId="0" borderId="1" xfId="0" applyFont="1" applyBorder="1" applyAlignment="1">
      <alignment vertical="center"/>
    </xf>
    <xf numFmtId="0" fontId="26" fillId="0" borderId="1" xfId="0" applyFont="1" applyBorder="1" applyAlignment="1">
      <alignment horizontal="center" vertical="center"/>
    </xf>
    <xf numFmtId="43" fontId="4" fillId="0" borderId="2" xfId="0" applyNumberFormat="1" applyFont="1" applyBorder="1" applyAlignment="1" applyProtection="1">
      <alignment horizontal="right" vertical="center"/>
    </xf>
    <xf numFmtId="0" fontId="1" fillId="0" borderId="0" xfId="1465" applyFont="1" applyAlignment="1" applyProtection="1">
      <alignment horizontal="left" vertical="center" wrapText="1"/>
    </xf>
    <xf numFmtId="0" fontId="6" fillId="0" borderId="6" xfId="946" applyFont="1" applyFill="1" applyBorder="1" applyAlignment="1">
      <alignment horizontal="center" vertical="center"/>
    </xf>
    <xf numFmtId="0" fontId="6" fillId="0" borderId="6" xfId="946" applyFont="1" applyFill="1" applyBorder="1" applyAlignment="1">
      <alignment horizontal="center" vertical="center" wrapText="1"/>
    </xf>
    <xf numFmtId="0" fontId="6" fillId="0" borderId="7" xfId="946" applyFont="1" applyFill="1" applyBorder="1" applyAlignment="1">
      <alignment horizontal="center" vertical="center"/>
    </xf>
    <xf numFmtId="0" fontId="7" fillId="0" borderId="7" xfId="946" applyFont="1" applyFill="1" applyBorder="1" applyAlignment="1">
      <alignment horizontal="center" vertical="center" wrapText="1"/>
    </xf>
    <xf numFmtId="49" fontId="4" fillId="0" borderId="7" xfId="0" applyNumberFormat="1" applyFont="1" applyBorder="1" applyAlignment="1">
      <alignment horizontal="left" vertical="center"/>
    </xf>
    <xf numFmtId="0" fontId="4" fillId="0" borderId="0" xfId="1461" applyFont="1" applyFill="1" applyAlignment="1">
      <alignment vertical="center"/>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11" xfId="0" applyNumberFormat="1" applyFont="1" applyBorder="1" applyAlignment="1">
      <alignment horizontal="right" vertical="center"/>
    </xf>
    <xf numFmtId="0" fontId="1" fillId="0" borderId="0" xfId="1465" applyFont="1" applyAlignment="1" applyProtection="1">
      <alignment horizontal="left" vertical="center"/>
    </xf>
    <xf numFmtId="0" fontId="4" fillId="0" borderId="0" xfId="1196" applyFont="1" applyAlignment="1">
      <alignment vertical="center"/>
    </xf>
    <xf numFmtId="0" fontId="3" fillId="0" borderId="0" xfId="1196" applyFont="1" applyAlignment="1">
      <alignment horizontal="center" vertical="center"/>
    </xf>
    <xf numFmtId="186" fontId="4" fillId="0" borderId="0" xfId="0" applyNumberFormat="1" applyFont="1" applyAlignment="1">
      <alignment vertical="center"/>
    </xf>
    <xf numFmtId="0" fontId="6" fillId="0" borderId="1" xfId="1196" applyFont="1" applyFill="1" applyBorder="1" applyAlignment="1">
      <alignment horizontal="center" vertical="center"/>
    </xf>
    <xf numFmtId="0" fontId="6" fillId="0" borderId="1" xfId="1196" applyFont="1" applyFill="1" applyBorder="1" applyAlignment="1">
      <alignment horizontal="center" vertical="center" wrapText="1"/>
    </xf>
    <xf numFmtId="0" fontId="6" fillId="0" borderId="6" xfId="1196" applyFont="1" applyFill="1" applyBorder="1" applyAlignment="1">
      <alignment horizontal="center" vertical="center" wrapText="1"/>
    </xf>
    <xf numFmtId="0" fontId="6" fillId="0" borderId="4" xfId="1196" applyFont="1" applyFill="1" applyBorder="1" applyAlignment="1">
      <alignment horizontal="center" vertical="center"/>
    </xf>
    <xf numFmtId="0" fontId="6" fillId="0" borderId="5" xfId="1196" applyFont="1" applyFill="1" applyBorder="1" applyAlignment="1">
      <alignment horizontal="center" vertical="center"/>
    </xf>
    <xf numFmtId="0" fontId="6" fillId="0" borderId="7" xfId="1196" applyFont="1" applyFill="1" applyBorder="1" applyAlignment="1">
      <alignment horizontal="center" vertical="center" wrapText="1"/>
    </xf>
    <xf numFmtId="0" fontId="6" fillId="0" borderId="2" xfId="1196" applyFont="1" applyFill="1" applyBorder="1" applyAlignment="1">
      <alignment horizontal="center" vertical="center"/>
    </xf>
    <xf numFmtId="0" fontId="4" fillId="0" borderId="1" xfId="1196" applyFont="1" applyBorder="1" applyAlignment="1">
      <alignment horizontal="center" vertical="center"/>
    </xf>
    <xf numFmtId="0" fontId="4" fillId="0" borderId="1" xfId="1196" applyFont="1" applyBorder="1" applyAlignment="1">
      <alignment vertical="center"/>
    </xf>
    <xf numFmtId="222" fontId="4" fillId="0" borderId="1" xfId="1196" applyNumberFormat="1" applyFont="1" applyBorder="1" applyAlignment="1">
      <alignment vertical="center"/>
    </xf>
    <xf numFmtId="43" fontId="4" fillId="0" borderId="2" xfId="27" applyFont="1" applyBorder="1" applyAlignment="1">
      <alignment vertical="center"/>
    </xf>
    <xf numFmtId="43" fontId="4" fillId="0" borderId="1" xfId="27" applyFont="1" applyBorder="1" applyAlignment="1">
      <alignment vertical="center"/>
    </xf>
    <xf numFmtId="0" fontId="4" fillId="0" borderId="1" xfId="1196" applyFont="1" applyFill="1" applyBorder="1" applyAlignment="1">
      <alignment horizontal="center" vertical="center"/>
    </xf>
    <xf numFmtId="0" fontId="4" fillId="0" borderId="1" xfId="1196" applyFont="1" applyFill="1" applyBorder="1" applyAlignment="1">
      <alignment vertical="center"/>
    </xf>
    <xf numFmtId="222" fontId="4" fillId="0" borderId="1" xfId="1196" applyNumberFormat="1" applyFont="1" applyFill="1" applyBorder="1" applyAlignment="1">
      <alignment vertical="center"/>
    </xf>
    <xf numFmtId="43" fontId="4" fillId="0" borderId="2" xfId="27" applyFont="1" applyFill="1" applyBorder="1" applyAlignment="1">
      <alignment vertical="center"/>
    </xf>
    <xf numFmtId="43" fontId="4" fillId="0" borderId="1" xfId="27" applyFont="1" applyFill="1" applyBorder="1" applyAlignment="1">
      <alignment vertical="center"/>
    </xf>
    <xf numFmtId="0" fontId="5" fillId="0" borderId="1" xfId="1196" applyFont="1" applyBorder="1" applyAlignment="1">
      <alignment horizontal="center" vertical="center"/>
    </xf>
    <xf numFmtId="43" fontId="4" fillId="0" borderId="1" xfId="27" applyFont="1" applyBorder="1" applyAlignment="1">
      <alignment horizontal="right" vertical="center"/>
    </xf>
    <xf numFmtId="0" fontId="4" fillId="0" borderId="0" xfId="1196" applyFont="1" applyFill="1" applyAlignment="1">
      <alignment vertical="center"/>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11" xfId="0" applyFont="1" applyBorder="1" applyAlignment="1">
      <alignment horizontal="center" vertical="center"/>
    </xf>
    <xf numFmtId="188" fontId="4" fillId="0" borderId="11" xfId="0" applyNumberFormat="1" applyFont="1" applyBorder="1" applyAlignment="1">
      <alignment horizontal="right" vertical="center"/>
    </xf>
    <xf numFmtId="43" fontId="4" fillId="0" borderId="3" xfId="1461" applyNumberFormat="1" applyFont="1" applyFill="1" applyBorder="1" applyAlignment="1">
      <alignment horizontal="right" vertical="center" wrapText="1"/>
    </xf>
    <xf numFmtId="14" fontId="4" fillId="0" borderId="1" xfId="0" applyNumberFormat="1" applyFont="1" applyBorder="1" applyAlignment="1">
      <alignment horizontal="left" vertical="center"/>
    </xf>
    <xf numFmtId="0" fontId="4" fillId="0" borderId="3" xfId="0" applyNumberFormat="1" applyFont="1" applyBorder="1" applyAlignment="1">
      <alignment horizontal="right" vertical="center"/>
    </xf>
    <xf numFmtId="43" fontId="4" fillId="0" borderId="3" xfId="0" applyNumberFormat="1" applyFont="1" applyBorder="1" applyAlignment="1">
      <alignment horizontal="right" vertical="center"/>
    </xf>
    <xf numFmtId="0" fontId="4" fillId="0" borderId="0" xfId="1196" applyFont="1" applyAlignment="1">
      <alignment horizontal="center" vertical="center"/>
    </xf>
    <xf numFmtId="0" fontId="6" fillId="0" borderId="3" xfId="1196" applyFont="1" applyFill="1" applyBorder="1" applyAlignment="1">
      <alignment horizontal="center" vertical="center"/>
    </xf>
    <xf numFmtId="0" fontId="6" fillId="0" borderId="8" xfId="1196" applyFont="1" applyFill="1" applyBorder="1" applyAlignment="1">
      <alignment horizontal="center" vertical="center"/>
    </xf>
    <xf numFmtId="0" fontId="5" fillId="0" borderId="3" xfId="1196" applyFont="1" applyBorder="1" applyAlignment="1">
      <alignment horizontal="center" vertical="center"/>
    </xf>
    <xf numFmtId="0" fontId="4" fillId="0" borderId="8" xfId="1196" applyFont="1" applyBorder="1" applyAlignment="1">
      <alignment horizontal="center" vertical="center"/>
    </xf>
    <xf numFmtId="0" fontId="4" fillId="0" borderId="0" xfId="1196" applyFont="1" applyFill="1" applyAlignment="1">
      <alignment horizontal="center" vertical="center"/>
    </xf>
    <xf numFmtId="0" fontId="5" fillId="0" borderId="0" xfId="34" applyFont="1" applyFill="1">
      <alignment vertical="center"/>
    </xf>
    <xf numFmtId="0" fontId="4" fillId="0" borderId="0" xfId="1196" applyFont="1" applyAlignment="1">
      <alignment horizontal="left" vertical="center"/>
    </xf>
    <xf numFmtId="0" fontId="4" fillId="0" borderId="12" xfId="1196" applyFont="1" applyBorder="1" applyAlignment="1">
      <alignment vertical="center"/>
    </xf>
    <xf numFmtId="14" fontId="4" fillId="0" borderId="0" xfId="1196" applyNumberFormat="1" applyFont="1" applyFill="1" applyAlignment="1">
      <alignment vertical="center"/>
    </xf>
    <xf numFmtId="186" fontId="4" fillId="0" borderId="0" xfId="1196" applyNumberFormat="1" applyFont="1" applyAlignment="1">
      <alignment vertical="center"/>
    </xf>
    <xf numFmtId="0" fontId="6" fillId="0" borderId="2" xfId="1196" applyFont="1" applyFill="1" applyBorder="1" applyAlignment="1">
      <alignment horizontal="center" vertical="center" wrapText="1"/>
    </xf>
    <xf numFmtId="0" fontId="4" fillId="0" borderId="2" xfId="1196" applyFont="1" applyBorder="1" applyAlignment="1">
      <alignment vertical="center"/>
    </xf>
    <xf numFmtId="0" fontId="4" fillId="0" borderId="2" xfId="1196" applyFont="1" applyFill="1" applyBorder="1" applyAlignment="1">
      <alignment vertical="center"/>
    </xf>
    <xf numFmtId="43" fontId="4" fillId="0" borderId="1" xfId="27" applyFont="1" applyBorder="1" applyAlignment="1">
      <alignment horizontal="center" vertical="center"/>
    </xf>
    <xf numFmtId="43" fontId="4" fillId="0" borderId="1" xfId="1196" applyNumberFormat="1" applyFont="1" applyBorder="1" applyAlignment="1">
      <alignment vertical="center"/>
    </xf>
    <xf numFmtId="43" fontId="4" fillId="0" borderId="1" xfId="1196" applyNumberFormat="1" applyFont="1" applyFill="1" applyBorder="1" applyAlignment="1">
      <alignment vertical="center"/>
    </xf>
    <xf numFmtId="43" fontId="4" fillId="0" borderId="1" xfId="1196" applyNumberFormat="1" applyFont="1" applyBorder="1" applyAlignment="1">
      <alignment horizontal="right" vertical="center"/>
    </xf>
    <xf numFmtId="0" fontId="4" fillId="0" borderId="2" xfId="1461" applyNumberFormat="1" applyFont="1" applyFill="1" applyBorder="1" applyAlignment="1">
      <alignment horizontal="right" vertical="center"/>
    </xf>
    <xf numFmtId="219" fontId="16" fillId="2" borderId="0" xfId="36" applyNumberFormat="1" applyFill="1" applyAlignment="1" applyProtection="1">
      <alignment horizontal="left" vertical="center" shrinkToFit="1"/>
      <protection locked="0" hidden="1"/>
    </xf>
    <xf numFmtId="0" fontId="5" fillId="0" borderId="1" xfId="1196" applyFont="1" applyBorder="1" applyAlignment="1">
      <alignment vertical="center"/>
    </xf>
    <xf numFmtId="0" fontId="4" fillId="0" borderId="1" xfId="1196" applyFont="1" applyBorder="1" applyAlignment="1">
      <alignment horizontal="left" vertical="center"/>
    </xf>
    <xf numFmtId="0" fontId="4" fillId="0" borderId="1" xfId="862" applyFont="1" applyBorder="1" applyAlignment="1">
      <alignment horizontal="left" vertical="center" wrapText="1"/>
    </xf>
    <xf numFmtId="0" fontId="4" fillId="0" borderId="1" xfId="862" applyFont="1" applyFill="1" applyBorder="1" applyAlignment="1">
      <alignment horizontal="left" vertical="center" wrapText="1"/>
    </xf>
    <xf numFmtId="186" fontId="4" fillId="0" borderId="0" xfId="1196" applyNumberFormat="1" applyFont="1" applyFill="1" applyAlignment="1">
      <alignment vertical="center"/>
    </xf>
    <xf numFmtId="0" fontId="2" fillId="0" borderId="0" xfId="0" applyFont="1" applyAlignment="1">
      <alignment vertical="center"/>
    </xf>
    <xf numFmtId="0" fontId="5" fillId="0" borderId="12" xfId="1196" applyFont="1" applyBorder="1" applyAlignment="1">
      <alignment horizontal="right" vertical="center"/>
    </xf>
    <xf numFmtId="0" fontId="6" fillId="0" borderId="17" xfId="0" applyFont="1" applyBorder="1" applyAlignment="1">
      <alignment horizontal="center" vertical="center"/>
    </xf>
    <xf numFmtId="219" fontId="16" fillId="2" borderId="0" xfId="36" applyNumberFormat="1" applyFont="1" applyFill="1" applyAlignment="1" applyProtection="1">
      <alignment horizontal="left" vertical="center"/>
      <protection locked="0" hidden="1"/>
    </xf>
    <xf numFmtId="0" fontId="5" fillId="0" borderId="1" xfId="1196" applyFont="1" applyBorder="1" applyAlignment="1">
      <alignment horizontal="left" vertical="center"/>
    </xf>
    <xf numFmtId="0" fontId="5" fillId="0" borderId="8" xfId="1196" applyFont="1" applyBorder="1" applyAlignment="1">
      <alignment horizontal="center" vertical="center"/>
    </xf>
    <xf numFmtId="0" fontId="5" fillId="0" borderId="2" xfId="1196" applyFont="1" applyBorder="1" applyAlignment="1">
      <alignment horizontal="center" vertical="center"/>
    </xf>
    <xf numFmtId="0" fontId="17" fillId="0" borderId="0" xfId="34" applyFont="1" applyFill="1">
      <alignment vertical="center"/>
    </xf>
    <xf numFmtId="0" fontId="2" fillId="0" borderId="0" xfId="0" applyFont="1" applyAlignment="1" applyProtection="1">
      <alignment vertical="center"/>
    </xf>
    <xf numFmtId="0" fontId="5" fillId="0" borderId="0" xfId="0" applyFont="1" applyAlignment="1" applyProtection="1">
      <alignment horizontal="right" vertical="center"/>
    </xf>
    <xf numFmtId="0" fontId="4" fillId="0" borderId="1" xfId="0" applyFont="1" applyBorder="1" applyAlignment="1" applyProtection="1">
      <alignment vertical="center"/>
    </xf>
    <xf numFmtId="222" fontId="4" fillId="0" borderId="2" xfId="1196" applyNumberFormat="1" applyFont="1" applyBorder="1" applyAlignment="1">
      <alignment vertical="center"/>
    </xf>
    <xf numFmtId="43" fontId="4" fillId="0" borderId="2" xfId="27" applyFont="1" applyBorder="1" applyAlignment="1">
      <alignment horizontal="center" vertical="center"/>
    </xf>
    <xf numFmtId="43" fontId="4" fillId="0" borderId="3" xfId="27" applyFont="1" applyBorder="1" applyAlignment="1">
      <alignment vertical="center"/>
    </xf>
    <xf numFmtId="43" fontId="4" fillId="0" borderId="3" xfId="27" applyFont="1" applyBorder="1" applyAlignment="1">
      <alignment horizontal="right" vertical="center"/>
    </xf>
    <xf numFmtId="0" fontId="6" fillId="0" borderId="3" xfId="0" applyFont="1" applyBorder="1" applyAlignment="1">
      <alignment horizontal="center" vertical="center" wrapText="1"/>
    </xf>
    <xf numFmtId="219" fontId="1" fillId="2" borderId="0" xfId="36" applyNumberFormat="1" applyFont="1" applyFill="1" applyAlignment="1" applyProtection="1">
      <alignment horizontal="left" vertical="center"/>
      <protection locked="0" hidden="1"/>
    </xf>
    <xf numFmtId="0" fontId="6" fillId="0" borderId="11" xfId="0" applyFont="1" applyBorder="1" applyAlignment="1">
      <alignment horizontal="center" vertical="center" wrapText="1"/>
    </xf>
    <xf numFmtId="49" fontId="4" fillId="0" borderId="7" xfId="0" applyNumberFormat="1" applyFont="1" applyBorder="1" applyAlignment="1">
      <alignment horizontal="left" vertical="center" wrapText="1"/>
    </xf>
    <xf numFmtId="43" fontId="8" fillId="0" borderId="1" xfId="1325" applyNumberFormat="1" applyFont="1" applyFill="1" applyBorder="1" applyAlignment="1">
      <alignment horizontal="center" vertical="center" wrapText="1"/>
    </xf>
    <xf numFmtId="0" fontId="4" fillId="0" borderId="1" xfId="0" applyFont="1" applyBorder="1" applyAlignment="1">
      <alignment vertical="center" shrinkToFit="1"/>
    </xf>
    <xf numFmtId="0" fontId="4" fillId="0" borderId="0" xfId="0" applyFont="1" applyBorder="1" applyAlignment="1">
      <alignment vertical="center" shrinkToFit="1"/>
    </xf>
    <xf numFmtId="0" fontId="12" fillId="0" borderId="1" xfId="0" applyFont="1" applyFill="1" applyBorder="1" applyAlignment="1">
      <alignment vertical="center"/>
    </xf>
    <xf numFmtId="49" fontId="8" fillId="0" borderId="1" xfId="0" applyNumberFormat="1" applyFont="1" applyFill="1" applyBorder="1" applyAlignment="1">
      <alignment horizontal="center" vertical="center"/>
    </xf>
    <xf numFmtId="43" fontId="8" fillId="0" borderId="2" xfId="0" applyNumberFormat="1" applyFont="1" applyFill="1" applyBorder="1" applyAlignment="1">
      <alignment horizontal="right" vertical="center"/>
    </xf>
    <xf numFmtId="43" fontId="8" fillId="0" borderId="1" xfId="0" applyNumberFormat="1" applyFont="1" applyFill="1" applyBorder="1" applyAlignment="1">
      <alignment horizontal="right" vertical="center"/>
    </xf>
    <xf numFmtId="43" fontId="8" fillId="0" borderId="7" xfId="0" applyNumberFormat="1" applyFont="1" applyFill="1" applyBorder="1" applyAlignment="1">
      <alignment horizontal="right" vertical="center"/>
    </xf>
    <xf numFmtId="0" fontId="12" fillId="0" borderId="1" xfId="0" applyFont="1" applyBorder="1" applyAlignment="1">
      <alignment vertical="center"/>
    </xf>
    <xf numFmtId="49" fontId="12" fillId="0" borderId="1" xfId="0" applyNumberFormat="1" applyFont="1" applyBorder="1" applyAlignment="1">
      <alignment horizontal="center" vertical="center"/>
    </xf>
    <xf numFmtId="219" fontId="1" fillId="2" borderId="0" xfId="36" applyNumberFormat="1" applyFont="1" applyFill="1" applyAlignment="1" applyProtection="1">
      <alignment horizontal="left" vertical="center"/>
      <protection hidden="1"/>
    </xf>
    <xf numFmtId="0" fontId="5" fillId="0" borderId="0" xfId="0" applyFont="1" applyFill="1" applyAlignment="1">
      <alignment horizontal="right" vertical="center"/>
    </xf>
    <xf numFmtId="0" fontId="5" fillId="0" borderId="0" xfId="0" applyFont="1" applyAlignment="1">
      <alignment vertical="center"/>
    </xf>
    <xf numFmtId="0" fontId="6" fillId="0" borderId="13" xfId="0" applyFont="1" applyBorder="1" applyAlignment="1" applyProtection="1">
      <alignment horizontal="center" vertical="center"/>
    </xf>
    <xf numFmtId="0" fontId="6" fillId="0" borderId="15" xfId="0" applyFont="1" applyBorder="1" applyAlignment="1" applyProtection="1">
      <alignment horizontal="center" vertical="center"/>
    </xf>
    <xf numFmtId="43" fontId="4" fillId="0" borderId="18" xfId="0" applyNumberFormat="1" applyFont="1" applyBorder="1" applyAlignment="1" applyProtection="1">
      <alignment horizontal="right" vertical="center"/>
    </xf>
    <xf numFmtId="0" fontId="6" fillId="0" borderId="18" xfId="0" applyFont="1" applyBorder="1" applyAlignment="1" applyProtection="1">
      <alignment horizontal="center" vertical="center"/>
    </xf>
    <xf numFmtId="0" fontId="4" fillId="0" borderId="7" xfId="946" applyFont="1" applyBorder="1" applyAlignment="1">
      <alignment horizontal="center" vertical="center" shrinkToFit="1"/>
    </xf>
    <xf numFmtId="0" fontId="4" fillId="0" borderId="19" xfId="946"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xf>
    <xf numFmtId="219" fontId="1" fillId="2" borderId="0" xfId="36" applyNumberFormat="1" applyFont="1" applyFill="1" applyAlignment="1" applyProtection="1">
      <alignment horizontal="left" vertical="center" wrapText="1"/>
      <protection hidden="1"/>
    </xf>
    <xf numFmtId="49" fontId="14" fillId="0" borderId="1" xfId="0" applyNumberFormat="1" applyFont="1" applyBorder="1" applyAlignment="1">
      <alignment vertical="center"/>
    </xf>
    <xf numFmtId="0" fontId="3" fillId="0" borderId="0" xfId="0" applyFont="1" applyAlignment="1" applyProtection="1">
      <alignment horizontal="center" vertical="center" wrapText="1"/>
    </xf>
    <xf numFmtId="223" fontId="4" fillId="0" borderId="0" xfId="0" applyNumberFormat="1" applyFont="1" applyAlignment="1" applyProtection="1">
      <alignment horizontal="center" vertical="center"/>
    </xf>
    <xf numFmtId="223" fontId="4" fillId="0" borderId="0" xfId="0" applyNumberFormat="1" applyFont="1" applyAlignment="1" applyProtection="1">
      <alignment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left" vertical="center"/>
    </xf>
    <xf numFmtId="0" fontId="5"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49" fontId="4" fillId="0" borderId="0" xfId="0" applyNumberFormat="1" applyFont="1" applyAlignment="1" applyProtection="1">
      <alignment vertical="center"/>
    </xf>
    <xf numFmtId="0" fontId="2" fillId="0" borderId="0" xfId="0" applyFont="1" applyAlignment="1" applyProtection="1">
      <alignment vertical="center" wrapText="1"/>
    </xf>
    <xf numFmtId="0" fontId="14" fillId="0" borderId="1" xfId="36" applyFont="1" applyBorder="1" applyAlignment="1" applyProtection="1">
      <alignment horizontal="left" vertical="center"/>
    </xf>
    <xf numFmtId="0" fontId="27" fillId="0" borderId="0" xfId="0" applyFont="1" applyBorder="1" applyAlignment="1">
      <alignment horizontal="left" vertical="center"/>
    </xf>
    <xf numFmtId="0" fontId="20" fillId="0" borderId="0" xfId="0" applyFont="1" applyBorder="1" applyAlignment="1">
      <alignment horizontal="right" vertical="center"/>
    </xf>
    <xf numFmtId="0" fontId="28" fillId="0" borderId="1" xfId="0" applyFont="1" applyBorder="1" applyAlignment="1">
      <alignment horizontal="center" vertical="center"/>
    </xf>
    <xf numFmtId="0" fontId="28" fillId="0" borderId="20"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2" xfId="0" applyFont="1" applyBorder="1" applyAlignment="1">
      <alignment horizontal="center" vertical="center"/>
    </xf>
    <xf numFmtId="49" fontId="4" fillId="0" borderId="3" xfId="0" applyNumberFormat="1" applyFont="1" applyBorder="1" applyAlignment="1">
      <alignment horizontal="center" vertical="center"/>
    </xf>
    <xf numFmtId="0" fontId="14" fillId="0" borderId="3" xfId="36" applyFont="1" applyBorder="1" applyAlignment="1" applyProtection="1">
      <alignment horizontal="left" vertical="center"/>
    </xf>
    <xf numFmtId="0" fontId="14" fillId="0" borderId="8" xfId="36" applyFont="1" applyBorder="1" applyAlignment="1" applyProtection="1">
      <alignment horizontal="center" vertical="center"/>
    </xf>
    <xf numFmtId="0" fontId="14" fillId="0" borderId="2" xfId="36" applyFont="1" applyBorder="1" applyAlignment="1" applyProtection="1">
      <alignment vertical="center"/>
    </xf>
    <xf numFmtId="0" fontId="15" fillId="0" borderId="3" xfId="0" applyFont="1" applyBorder="1" applyAlignment="1">
      <alignment horizontal="left" vertical="center"/>
    </xf>
    <xf numFmtId="0" fontId="15" fillId="0" borderId="12" xfId="0" applyFont="1" applyBorder="1" applyAlignment="1">
      <alignment horizontal="left" vertical="center"/>
    </xf>
    <xf numFmtId="0" fontId="15" fillId="0" borderId="2" xfId="0" applyFont="1" applyBorder="1" applyAlignment="1">
      <alignment horizontal="left" vertical="center"/>
    </xf>
    <xf numFmtId="0" fontId="15" fillId="0" borderId="8" xfId="0" applyFont="1" applyBorder="1" applyAlignment="1">
      <alignment horizontal="left" vertical="center"/>
    </xf>
    <xf numFmtId="43" fontId="4" fillId="0" borderId="3" xfId="0" applyNumberFormat="1" applyFont="1" applyFill="1" applyBorder="1" applyAlignment="1">
      <alignment horizontal="right" vertical="center"/>
    </xf>
    <xf numFmtId="0" fontId="29" fillId="0" borderId="3" xfId="0" applyFont="1" applyBorder="1" applyAlignment="1">
      <alignment horizontal="left" vertical="center"/>
    </xf>
    <xf numFmtId="0" fontId="29" fillId="0" borderId="8"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center" vertical="center"/>
    </xf>
    <xf numFmtId="0" fontId="29" fillId="0" borderId="8" xfId="0" applyFont="1" applyBorder="1" applyAlignment="1">
      <alignment horizontal="center" vertical="center"/>
    </xf>
    <xf numFmtId="0" fontId="29" fillId="0" borderId="2" xfId="0" applyFont="1" applyBorder="1" applyAlignment="1">
      <alignment horizontal="center" vertical="center"/>
    </xf>
    <xf numFmtId="0" fontId="4" fillId="0" borderId="0" xfId="0" applyNumberFormat="1" applyFont="1" applyAlignment="1">
      <alignment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28" fillId="0" borderId="1" xfId="36" applyFont="1" applyBorder="1" applyAlignment="1" applyProtection="1">
      <alignment horizontal="left" vertical="center"/>
    </xf>
    <xf numFmtId="43" fontId="7" fillId="0" borderId="2" xfId="0" applyNumberFormat="1" applyFont="1" applyBorder="1" applyAlignment="1">
      <alignment horizontal="right" vertical="center"/>
    </xf>
    <xf numFmtId="43" fontId="7" fillId="0" borderId="1" xfId="0" applyNumberFormat="1" applyFont="1" applyBorder="1" applyAlignment="1">
      <alignment horizontal="right" vertical="center"/>
    </xf>
    <xf numFmtId="0" fontId="15" fillId="0" borderId="1" xfId="36" applyFont="1" applyBorder="1" applyAlignment="1" applyProtection="1">
      <alignment horizontal="left" vertical="center" indent="1"/>
    </xf>
    <xf numFmtId="0" fontId="28" fillId="0" borderId="1" xfId="0" applyFont="1" applyBorder="1" applyAlignment="1">
      <alignment horizontal="left" vertical="center"/>
    </xf>
    <xf numFmtId="49" fontId="5" fillId="0" borderId="0" xfId="0" applyNumberFormat="1" applyFont="1" applyAlignment="1"/>
    <xf numFmtId="0" fontId="4" fillId="0" borderId="0" xfId="0" applyFont="1" applyAlignment="1"/>
    <xf numFmtId="0" fontId="4" fillId="0" borderId="0" xfId="0" applyFont="1" applyFill="1" applyAlignment="1"/>
    <xf numFmtId="0" fontId="30" fillId="5" borderId="0" xfId="0" applyFont="1" applyFill="1" applyAlignment="1">
      <alignment vertical="center"/>
    </xf>
    <xf numFmtId="0" fontId="31" fillId="5" borderId="0" xfId="0" applyFont="1" applyFill="1" applyAlignment="1">
      <alignment vertical="center"/>
    </xf>
    <xf numFmtId="0" fontId="9" fillId="0" borderId="0" xfId="0" applyFont="1" applyAlignment="1">
      <alignment horizontal="right" vertical="center"/>
    </xf>
    <xf numFmtId="0" fontId="32"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33" fillId="0" borderId="1" xfId="0" applyFont="1" applyFill="1" applyBorder="1" applyAlignment="1">
      <alignment horizontal="center" vertical="center"/>
    </xf>
    <xf numFmtId="0" fontId="10" fillId="0" borderId="1" xfId="36" applyFont="1" applyFill="1" applyBorder="1" applyAlignment="1" applyProtection="1">
      <alignment horizontal="center" vertical="center"/>
    </xf>
    <xf numFmtId="43" fontId="34" fillId="0" borderId="2" xfId="0" applyNumberFormat="1" applyFont="1" applyFill="1" applyBorder="1" applyAlignment="1">
      <alignment horizontal="right" vertical="center"/>
    </xf>
    <xf numFmtId="43" fontId="34" fillId="0" borderId="1" xfId="0" applyNumberFormat="1" applyFont="1" applyFill="1" applyBorder="1" applyAlignment="1">
      <alignment horizontal="right" vertical="center"/>
    </xf>
    <xf numFmtId="49" fontId="9" fillId="0" borderId="0" xfId="0" applyNumberFormat="1" applyFont="1" applyAlignment="1">
      <alignment vertical="center"/>
    </xf>
    <xf numFmtId="210" fontId="1" fillId="0" borderId="0" xfId="36" applyNumberFormat="1" applyFont="1" applyFill="1" applyBorder="1" applyAlignment="1" applyProtection="1">
      <alignment horizontal="left" vertical="center"/>
      <protection locked="0"/>
    </xf>
    <xf numFmtId="210" fontId="35" fillId="0" borderId="0" xfId="935" applyNumberFormat="1" applyFont="1" applyFill="1" applyBorder="1" applyAlignment="1" applyProtection="1">
      <alignment horizontal="center" vertical="center"/>
      <protection locked="0"/>
    </xf>
    <xf numFmtId="210" fontId="36" fillId="0" borderId="0" xfId="935" applyNumberFormat="1" applyFont="1" applyFill="1" applyBorder="1" applyAlignment="1" applyProtection="1">
      <alignment horizontal="center" vertical="center"/>
      <protection locked="0"/>
    </xf>
    <xf numFmtId="0" fontId="4" fillId="0" borderId="0" xfId="935" applyNumberFormat="1" applyFont="1" applyFill="1" applyBorder="1" applyAlignment="1" applyProtection="1">
      <alignment horizontal="center" vertical="center"/>
      <protection locked="0"/>
    </xf>
    <xf numFmtId="210" fontId="4" fillId="0" borderId="12" xfId="935" applyNumberFormat="1" applyFont="1" applyFill="1" applyBorder="1" applyAlignment="1" applyProtection="1">
      <alignment horizontal="left" vertical="center"/>
      <protection locked="0"/>
    </xf>
    <xf numFmtId="210" fontId="4" fillId="0" borderId="0" xfId="935" applyNumberFormat="1" applyFont="1" applyFill="1" applyAlignment="1" applyProtection="1">
      <alignment horizontal="right" vertical="center"/>
      <protection locked="0"/>
    </xf>
    <xf numFmtId="210" fontId="7" fillId="0" borderId="0" xfId="935" applyNumberFormat="1" applyFont="1" applyFill="1" applyAlignment="1" applyProtection="1">
      <alignment horizontal="left" vertical="center"/>
      <protection locked="0"/>
    </xf>
    <xf numFmtId="210" fontId="4" fillId="0" borderId="0" xfId="935" applyNumberFormat="1" applyFont="1" applyFill="1" applyAlignment="1" applyProtection="1">
      <alignment horizontal="left" vertical="center"/>
      <protection locked="0"/>
    </xf>
    <xf numFmtId="213" fontId="4" fillId="0" borderId="0" xfId="935" applyNumberFormat="1" applyFont="1" applyFill="1" applyAlignment="1" applyProtection="1">
      <alignment horizontal="left" vertical="center"/>
      <protection locked="0"/>
    </xf>
    <xf numFmtId="210" fontId="17" fillId="0" borderId="1" xfId="935" applyNumberFormat="1" applyFont="1" applyFill="1" applyBorder="1" applyAlignment="1" applyProtection="1">
      <alignment horizontal="center" vertical="center"/>
      <protection locked="0"/>
    </xf>
    <xf numFmtId="210" fontId="17" fillId="0" borderId="18" xfId="935" applyNumberFormat="1" applyFont="1" applyFill="1" applyBorder="1" applyAlignment="1" applyProtection="1">
      <alignment horizontal="center" vertical="center"/>
      <protection locked="0"/>
    </xf>
    <xf numFmtId="210" fontId="17" fillId="0" borderId="2" xfId="935" applyNumberFormat="1" applyFont="1" applyFill="1" applyBorder="1" applyAlignment="1" applyProtection="1">
      <alignment horizontal="center" vertical="center"/>
      <protection locked="0"/>
    </xf>
    <xf numFmtId="210" fontId="5" fillId="0" borderId="3" xfId="1462" applyNumberFormat="1" applyFont="1" applyFill="1" applyBorder="1" applyAlignment="1" applyProtection="1">
      <alignment vertical="center"/>
      <protection locked="0"/>
    </xf>
    <xf numFmtId="213" fontId="4" fillId="0" borderId="1" xfId="935" applyNumberFormat="1" applyFont="1" applyFill="1" applyBorder="1" applyAlignment="1" applyProtection="1">
      <alignment horizontal="center" vertical="center"/>
      <protection locked="0"/>
    </xf>
    <xf numFmtId="186" fontId="4" fillId="0" borderId="7" xfId="935" applyNumberFormat="1" applyFont="1" applyFill="1" applyBorder="1" applyAlignment="1" applyProtection="1">
      <alignment horizontal="right" vertical="center"/>
      <protection locked="0"/>
    </xf>
    <xf numFmtId="186" fontId="4" fillId="0" borderId="18" xfId="935" applyNumberFormat="1" applyFont="1" applyFill="1" applyBorder="1" applyAlignment="1" applyProtection="1">
      <alignment horizontal="left" vertical="center"/>
      <protection locked="0"/>
    </xf>
    <xf numFmtId="186" fontId="5" fillId="0" borderId="2" xfId="935" applyNumberFormat="1" applyFont="1" applyFill="1" applyBorder="1" applyAlignment="1" applyProtection="1">
      <alignment horizontal="left" vertical="center"/>
      <protection locked="0"/>
    </xf>
    <xf numFmtId="186" fontId="4" fillId="0" borderId="1" xfId="935" applyNumberFormat="1" applyFont="1" applyFill="1" applyBorder="1" applyAlignment="1" applyProtection="1">
      <alignment horizontal="right" vertical="center"/>
      <protection locked="0"/>
    </xf>
    <xf numFmtId="210" fontId="5" fillId="0" borderId="11" xfId="935" applyNumberFormat="1" applyFont="1" applyFill="1" applyBorder="1" applyAlignment="1" applyProtection="1">
      <alignment horizontal="left" vertical="center" indent="1"/>
      <protection locked="0"/>
    </xf>
    <xf numFmtId="186" fontId="4" fillId="0" borderId="1" xfId="933" applyNumberFormat="1" applyFont="1" applyFill="1" applyBorder="1" applyAlignment="1" applyProtection="1">
      <alignment horizontal="right" vertical="center"/>
      <protection locked="0"/>
    </xf>
    <xf numFmtId="210" fontId="17" fillId="0" borderId="11" xfId="935" applyNumberFormat="1" applyFont="1" applyFill="1" applyBorder="1" applyAlignment="1" applyProtection="1">
      <alignment horizontal="center" vertical="center"/>
      <protection locked="0"/>
    </xf>
    <xf numFmtId="213" fontId="7" fillId="0" borderId="1" xfId="935" applyNumberFormat="1" applyFont="1" applyFill="1" applyBorder="1" applyAlignment="1" applyProtection="1">
      <alignment horizontal="center" vertical="center"/>
      <protection locked="0"/>
    </xf>
    <xf numFmtId="186" fontId="7" fillId="0" borderId="1" xfId="935" applyNumberFormat="1" applyFont="1" applyFill="1" applyBorder="1" applyAlignment="1" applyProtection="1">
      <alignment horizontal="right" vertical="center"/>
      <protection locked="0"/>
    </xf>
    <xf numFmtId="186" fontId="7" fillId="0" borderId="18" xfId="935" applyNumberFormat="1" applyFont="1" applyFill="1" applyBorder="1" applyAlignment="1" applyProtection="1">
      <alignment horizontal="left" vertical="center"/>
      <protection locked="0"/>
    </xf>
    <xf numFmtId="210" fontId="5" fillId="0" borderId="11" xfId="935" applyNumberFormat="1" applyFont="1" applyFill="1" applyBorder="1" applyAlignment="1" applyProtection="1">
      <alignment horizontal="left" vertical="center"/>
      <protection locked="0"/>
    </xf>
    <xf numFmtId="186" fontId="17" fillId="0" borderId="2" xfId="935" applyNumberFormat="1" applyFont="1" applyFill="1" applyBorder="1" applyAlignment="1" applyProtection="1">
      <alignment horizontal="center" vertical="center"/>
      <protection locked="0"/>
    </xf>
    <xf numFmtId="186" fontId="17" fillId="6" borderId="2" xfId="935" applyNumberFormat="1" applyFont="1" applyFill="1" applyBorder="1" applyAlignment="1" applyProtection="1">
      <alignment horizontal="center" vertical="center"/>
      <protection locked="0"/>
    </xf>
    <xf numFmtId="213" fontId="7" fillId="6" borderId="1" xfId="935" applyNumberFormat="1" applyFont="1" applyFill="1" applyBorder="1" applyAlignment="1" applyProtection="1">
      <alignment horizontal="center" vertical="center"/>
      <protection locked="0"/>
    </xf>
    <xf numFmtId="186" fontId="7" fillId="6" borderId="1" xfId="935" applyNumberFormat="1" applyFont="1" applyFill="1" applyBorder="1" applyAlignment="1" applyProtection="1">
      <alignment horizontal="right" vertical="center"/>
      <protection locked="0"/>
    </xf>
    <xf numFmtId="186" fontId="17" fillId="7" borderId="8" xfId="1462" applyNumberFormat="1" applyFont="1" applyFill="1" applyBorder="1" applyAlignment="1" applyProtection="1">
      <alignment horizontal="center" vertical="center"/>
      <protection locked="0"/>
    </xf>
    <xf numFmtId="213" fontId="7" fillId="7" borderId="1" xfId="935" applyNumberFormat="1" applyFont="1" applyFill="1" applyBorder="1" applyAlignment="1" applyProtection="1">
      <alignment horizontal="center" vertical="center"/>
      <protection locked="0"/>
    </xf>
    <xf numFmtId="186" fontId="7" fillId="7" borderId="1" xfId="933" applyNumberFormat="1" applyFont="1" applyFill="1" applyBorder="1" applyAlignment="1" applyProtection="1">
      <alignment horizontal="right" vertical="center"/>
      <protection locked="0"/>
    </xf>
    <xf numFmtId="213" fontId="7" fillId="0" borderId="0" xfId="935" applyNumberFormat="1" applyFont="1" applyFill="1" applyAlignment="1" applyProtection="1">
      <alignment horizontal="left" vertical="center"/>
      <protection locked="0"/>
    </xf>
    <xf numFmtId="210" fontId="7" fillId="0" borderId="0" xfId="935" applyNumberFormat="1" applyFont="1" applyFill="1" applyAlignment="1" applyProtection="1">
      <alignment horizontal="right" vertical="center"/>
      <protection locked="0"/>
    </xf>
    <xf numFmtId="210" fontId="17" fillId="8" borderId="3" xfId="1462" applyNumberFormat="1" applyFont="1" applyFill="1" applyBorder="1" applyAlignment="1" applyProtection="1">
      <alignment horizontal="center" vertical="center"/>
      <protection locked="0"/>
    </xf>
    <xf numFmtId="0" fontId="7" fillId="8" borderId="6" xfId="935" applyNumberFormat="1" applyFont="1" applyFill="1" applyBorder="1" applyAlignment="1" applyProtection="1">
      <alignment horizontal="center" vertical="center"/>
      <protection locked="0"/>
    </xf>
    <xf numFmtId="186" fontId="7" fillId="8" borderId="6" xfId="935" applyNumberFormat="1" applyFont="1" applyFill="1" applyBorder="1" applyAlignment="1" applyProtection="1">
      <alignment horizontal="right" vertical="center"/>
      <protection locked="0"/>
    </xf>
    <xf numFmtId="186" fontId="7" fillId="8" borderId="18" xfId="935" applyNumberFormat="1" applyFont="1" applyFill="1" applyBorder="1" applyAlignment="1" applyProtection="1">
      <alignment horizontal="left" vertical="center"/>
      <protection locked="0"/>
    </xf>
    <xf numFmtId="186" fontId="17" fillId="9" borderId="8" xfId="1462" applyNumberFormat="1" applyFont="1" applyFill="1" applyBorder="1" applyAlignment="1" applyProtection="1">
      <alignment horizontal="center" vertical="center"/>
      <protection locked="0"/>
    </xf>
    <xf numFmtId="213" fontId="7" fillId="9" borderId="1" xfId="935" applyNumberFormat="1" applyFont="1" applyFill="1" applyBorder="1" applyAlignment="1" applyProtection="1">
      <alignment horizontal="center" vertical="center"/>
      <protection locked="0"/>
    </xf>
    <xf numFmtId="186" fontId="7" fillId="9" borderId="1" xfId="933" applyNumberFormat="1" applyFont="1" applyFill="1" applyBorder="1" applyAlignment="1" applyProtection="1">
      <alignment horizontal="right" vertical="center"/>
      <protection locked="0"/>
    </xf>
    <xf numFmtId="210" fontId="4" fillId="0" borderId="3" xfId="935" applyNumberFormat="1" applyFont="1" applyFill="1" applyBorder="1" applyAlignment="1" applyProtection="1">
      <alignment horizontal="left" vertical="center"/>
      <protection locked="0"/>
    </xf>
    <xf numFmtId="210" fontId="5" fillId="0" borderId="0" xfId="935" applyNumberFormat="1" applyFont="1" applyFill="1" applyBorder="1" applyAlignment="1" applyProtection="1">
      <alignment horizontal="left" vertical="center"/>
      <protection locked="0"/>
    </xf>
    <xf numFmtId="210" fontId="5" fillId="0" borderId="0" xfId="935" applyNumberFormat="1" applyFont="1" applyFill="1" applyAlignment="1" applyProtection="1">
      <alignment horizontal="left" vertical="center"/>
      <protection locked="0"/>
    </xf>
    <xf numFmtId="210" fontId="5" fillId="0" borderId="0" xfId="935" applyNumberFormat="1" applyFont="1" applyFill="1" applyBorder="1" applyAlignment="1" applyProtection="1">
      <alignment horizontal="right" vertical="center"/>
      <protection locked="0"/>
    </xf>
    <xf numFmtId="210" fontId="17" fillId="0" borderId="0" xfId="935" applyNumberFormat="1" applyFont="1" applyFill="1" applyAlignment="1" applyProtection="1">
      <alignment horizontal="left" vertical="center"/>
      <protection locked="0"/>
    </xf>
    <xf numFmtId="186" fontId="4" fillId="0" borderId="1" xfId="935" applyNumberFormat="1" applyFont="1" applyFill="1" applyBorder="1" applyAlignment="1" applyProtection="1">
      <alignment horizontal="left" vertical="center"/>
      <protection locked="0"/>
    </xf>
    <xf numFmtId="186" fontId="7" fillId="0" borderId="1" xfId="935" applyNumberFormat="1" applyFont="1" applyFill="1" applyBorder="1" applyAlignment="1" applyProtection="1">
      <alignment horizontal="left" vertical="center"/>
      <protection locked="0"/>
    </xf>
    <xf numFmtId="186" fontId="7" fillId="0" borderId="1" xfId="933" applyNumberFormat="1" applyFont="1" applyFill="1" applyBorder="1" applyAlignment="1" applyProtection="1">
      <alignment horizontal="left" vertical="center"/>
      <protection locked="0"/>
    </xf>
    <xf numFmtId="0" fontId="0" fillId="0" borderId="0" xfId="0" applyFont="1" applyProtection="1"/>
    <xf numFmtId="0" fontId="37" fillId="0" borderId="0" xfId="1273" applyFont="1" applyFill="1" applyAlignment="1" applyProtection="1">
      <alignment horizontal="centerContinuous"/>
    </xf>
    <xf numFmtId="0" fontId="38" fillId="0" borderId="0" xfId="1273" applyFont="1" applyFill="1" applyAlignment="1" applyProtection="1">
      <alignment horizontal="centerContinuous"/>
    </xf>
    <xf numFmtId="0" fontId="1" fillId="0" borderId="21" xfId="36" applyNumberFormat="1" applyFont="1" applyFill="1" applyBorder="1" applyAlignment="1" applyProtection="1">
      <alignment shrinkToFit="1"/>
      <protection locked="0"/>
    </xf>
    <xf numFmtId="0" fontId="39" fillId="0" borderId="21" xfId="1273" applyFont="1" applyFill="1" applyBorder="1" applyProtection="1">
      <protection locked="0"/>
    </xf>
    <xf numFmtId="0" fontId="40" fillId="0" borderId="0" xfId="1273" applyFont="1" applyFill="1" applyBorder="1" applyAlignment="1" applyProtection="1">
      <alignment horizontal="right"/>
    </xf>
    <xf numFmtId="0" fontId="41" fillId="0" borderId="0" xfId="1273" applyFont="1" applyFill="1" applyBorder="1" applyProtection="1"/>
    <xf numFmtId="0" fontId="41" fillId="5" borderId="0" xfId="1273" applyFont="1" applyFill="1" applyBorder="1" applyProtection="1"/>
    <xf numFmtId="0" fontId="42" fillId="0" borderId="0" xfId="1273" applyFont="1" applyFill="1" applyBorder="1" applyAlignment="1" applyProtection="1">
      <alignment horizontal="right"/>
    </xf>
    <xf numFmtId="0" fontId="42" fillId="5" borderId="0" xfId="1273" applyFont="1" applyFill="1" applyBorder="1" applyProtection="1"/>
    <xf numFmtId="0" fontId="0" fillId="0" borderId="0" xfId="1273" applyFont="1" applyFill="1" applyBorder="1" applyProtection="1"/>
    <xf numFmtId="0" fontId="43" fillId="0" borderId="0" xfId="1273" applyNumberFormat="1" applyFont="1" applyFill="1" applyBorder="1" applyAlignment="1" applyProtection="1">
      <alignment horizontal="center"/>
    </xf>
    <xf numFmtId="0" fontId="43" fillId="0" borderId="0" xfId="1273" applyFont="1" applyFill="1" applyBorder="1" applyProtection="1"/>
    <xf numFmtId="0" fontId="44" fillId="0" borderId="0" xfId="0" applyFont="1" applyAlignment="1">
      <alignment horizontal="center"/>
    </xf>
    <xf numFmtId="0" fontId="9" fillId="0" borderId="0" xfId="0" applyFont="1"/>
    <xf numFmtId="0" fontId="2" fillId="0" borderId="0" xfId="0" applyFont="1"/>
    <xf numFmtId="49" fontId="45" fillId="0" borderId="0" xfId="27" applyNumberFormat="1" applyFont="1" applyBorder="1" applyAlignment="1">
      <alignment horizontal="centerContinuous" vertical="center"/>
    </xf>
    <xf numFmtId="49" fontId="45" fillId="0" borderId="0" xfId="1273" applyNumberFormat="1" applyFont="1" applyBorder="1" applyAlignment="1">
      <alignment horizontal="centerContinuous" vertical="center"/>
    </xf>
    <xf numFmtId="49" fontId="9" fillId="0" borderId="0" xfId="27" applyNumberFormat="1" applyFont="1" applyBorder="1" applyAlignment="1">
      <alignment vertical="center"/>
    </xf>
    <xf numFmtId="49" fontId="1" fillId="0" borderId="0" xfId="36" applyNumberFormat="1" applyFont="1" applyBorder="1" applyAlignment="1" applyProtection="1">
      <alignment vertical="top"/>
    </xf>
    <xf numFmtId="49" fontId="9" fillId="0" borderId="0" xfId="1273" applyNumberFormat="1" applyFont="1" applyBorder="1" applyAlignment="1">
      <alignment vertical="center"/>
    </xf>
    <xf numFmtId="49" fontId="9" fillId="0" borderId="0" xfId="1273" applyNumberFormat="1" applyFont="1" applyBorder="1" applyAlignment="1">
      <alignment horizontal="center" vertical="center"/>
    </xf>
    <xf numFmtId="49" fontId="9" fillId="0" borderId="0" xfId="27" applyNumberFormat="1" applyFont="1" applyBorder="1" applyAlignment="1">
      <alignment vertical="top"/>
    </xf>
    <xf numFmtId="0" fontId="1" fillId="0" borderId="0" xfId="36" applyFont="1" applyBorder="1" applyAlignment="1" applyProtection="1">
      <alignment horizontal="left"/>
    </xf>
    <xf numFmtId="49" fontId="9" fillId="0" borderId="0" xfId="1273" applyNumberFormat="1" applyFont="1" applyBorder="1" applyAlignment="1">
      <alignment vertical="top"/>
    </xf>
    <xf numFmtId="49" fontId="9" fillId="0" borderId="0" xfId="1273" applyNumberFormat="1" applyFont="1" applyBorder="1" applyAlignment="1">
      <alignment horizontal="center" vertical="top"/>
    </xf>
    <xf numFmtId="49" fontId="9" fillId="0" borderId="0" xfId="27" applyNumberFormat="1" applyFont="1" applyBorder="1" applyAlignment="1">
      <alignment horizontal="left" vertical="center"/>
    </xf>
    <xf numFmtId="49" fontId="1" fillId="0" borderId="0" xfId="36" applyNumberFormat="1" applyFont="1" applyBorder="1" applyAlignment="1" applyProtection="1">
      <alignment horizontal="left" vertical="center"/>
    </xf>
    <xf numFmtId="49" fontId="1" fillId="0" borderId="0" xfId="36" applyNumberFormat="1" applyFont="1" applyBorder="1" applyAlignment="1" applyProtection="1">
      <alignment horizontal="left" vertical="top"/>
    </xf>
    <xf numFmtId="49" fontId="1" fillId="0" borderId="0" xfId="36" applyNumberFormat="1" applyFont="1" applyBorder="1" applyAlignment="1" applyProtection="1">
      <alignment vertical="center"/>
    </xf>
    <xf numFmtId="49" fontId="9" fillId="0" borderId="0" xfId="1273" applyNumberFormat="1" applyFont="1" applyBorder="1" applyAlignment="1">
      <alignment horizontal="left" vertical="center"/>
    </xf>
    <xf numFmtId="49" fontId="9" fillId="8" borderId="0" xfId="1273" applyNumberFormat="1" applyFont="1" applyFill="1" applyBorder="1" applyAlignment="1">
      <alignment horizontal="center" vertical="center"/>
    </xf>
    <xf numFmtId="49" fontId="9" fillId="6" borderId="0" xfId="1273" applyNumberFormat="1" applyFont="1" applyFill="1" applyBorder="1" applyAlignment="1">
      <alignment horizontal="center" vertical="center"/>
    </xf>
    <xf numFmtId="49" fontId="46" fillId="0" borderId="0" xfId="36" applyNumberFormat="1" applyFont="1" applyBorder="1" applyAlignment="1" applyProtection="1">
      <alignment vertical="center"/>
    </xf>
    <xf numFmtId="49" fontId="47" fillId="0" borderId="0" xfId="36" applyNumberFormat="1" applyFont="1" applyBorder="1" applyAlignment="1" applyProtection="1">
      <alignment vertical="center"/>
    </xf>
    <xf numFmtId="49" fontId="48" fillId="0" borderId="0" xfId="1273" applyNumberFormat="1" applyFont="1" applyBorder="1" applyAlignment="1">
      <alignment vertical="center"/>
    </xf>
    <xf numFmtId="0" fontId="49" fillId="0" borderId="0" xfId="0" applyFont="1" applyBorder="1"/>
    <xf numFmtId="49" fontId="50" fillId="0" borderId="0" xfId="36" applyNumberFormat="1" applyFont="1" applyBorder="1" applyAlignment="1" applyProtection="1">
      <alignment vertical="center"/>
    </xf>
    <xf numFmtId="49" fontId="5" fillId="0" borderId="0" xfId="1273" applyNumberFormat="1" applyFont="1" applyBorder="1" applyAlignment="1">
      <alignment vertical="center"/>
    </xf>
    <xf numFmtId="49" fontId="5" fillId="0" borderId="0" xfId="27" applyNumberFormat="1" applyFont="1" applyBorder="1" applyAlignment="1">
      <alignment vertical="center"/>
    </xf>
  </cellXfs>
  <cellStyles count="1743">
    <cellStyle name="常规" xfId="0" builtinId="0"/>
    <cellStyle name="货币[0]" xfId="1" builtinId="7"/>
    <cellStyle name="?? 28" xfId="2"/>
    <cellStyle name="?? 33" xfId="3"/>
    <cellStyle name="?? 26 2" xfId="4"/>
    <cellStyle name="?? 31 2" xfId="5"/>
    <cellStyle name="20% - 强调文字颜色 3" xfId="6" builtinId="38"/>
    <cellStyle name="20% - 强调文字颜色 3 2 3 3" xfId="7"/>
    <cellStyle name="输入" xfId="8" builtinId="20"/>
    <cellStyle name="货币" xfId="9" builtinId="4"/>
    <cellStyle name="_Part III.200406.Loan and Liabilities details.(Site Name)_KPMG original version_(中企华)审计评估联合申报明细表.V1" xfId="10"/>
    <cellStyle name="RevList 3" xfId="11"/>
    <cellStyle name="?? 13 2" xfId="12"/>
    <cellStyle name="args.style" xfId="13"/>
    <cellStyle name="?? 15" xfId="14"/>
    <cellStyle name="?? 20" xfId="15"/>
    <cellStyle name="0,0_x000d__x000a_NA_x000d__x000a_ 2 3 2" xfId="16"/>
    <cellStyle name="常规 3 4 3" xfId="17"/>
    <cellStyle name="千位分隔[0]" xfId="18" builtinId="6"/>
    <cellStyle name="计算 2" xfId="19"/>
    <cellStyle name="?? 2 2" xfId="20"/>
    <cellStyle name="40% - 强调文字颜色 3" xfId="21" builtinId="39"/>
    <cellStyle name="差" xfId="22" builtinId="27"/>
    <cellStyle name="千位分隔 3 3 2" xfId="23"/>
    <cellStyle name="标题 4 2 3 2" xfId="24"/>
    <cellStyle name="?? 48" xfId="25"/>
    <cellStyle name="?? 53" xfId="26"/>
    <cellStyle name="千位分隔" xfId="27" builtinId="3"/>
    <cellStyle name="常规 6 6" xfId="28"/>
    <cellStyle name="常规 4 4 4" xfId="29"/>
    <cellStyle name="常规 4 2 2 4" xfId="30"/>
    <cellStyle name="40% - 强调文字颜色 6 2 3 2" xfId="31"/>
    <cellStyle name="千位分隔 3 2 5" xfId="32"/>
    <cellStyle name="?? 11" xfId="33"/>
    <cellStyle name="常规_中行土地、房产清单" xfId="34"/>
    <cellStyle name="60% - 强调文字颜色 3" xfId="35" builtinId="40"/>
    <cellStyle name="超链接" xfId="36" builtinId="8"/>
    <cellStyle name="百分比" xfId="37" builtinId="5"/>
    <cellStyle name="60% - 强调文字颜色 4 2 2 2" xfId="38"/>
    <cellStyle name="已访问的超链接" xfId="39" builtinId="9"/>
    <cellStyle name="?? 10 3" xfId="40"/>
    <cellStyle name="注释" xfId="41" builtinId="10"/>
    <cellStyle name="60% - 强调文字颜色 2 3" xfId="42"/>
    <cellStyle name="常规 6 5" xfId="43"/>
    <cellStyle name="常规 4 4 3" xfId="44"/>
    <cellStyle name="常规 4 2 2 3" xfId="45"/>
    <cellStyle name="警告文本" xfId="46" builtinId="11"/>
    <cellStyle name="千位分隔 3 2 4" xfId="47"/>
    <cellStyle name="标题 4 2 2 4" xfId="48"/>
    <cellStyle name="?? 10" xfId="49"/>
    <cellStyle name="60% - 强调文字颜色 2" xfId="50" builtinId="36"/>
    <cellStyle name="60% - 强调文字颜色 2 2 2 4" xfId="51"/>
    <cellStyle name="标题 4" xfId="52" builtinId="19"/>
    <cellStyle name="?? 28 3" xfId="53"/>
    <cellStyle name="?? 33 3" xfId="54"/>
    <cellStyle name="60% - 强调文字颜色 2 2 2" xfId="55"/>
    <cellStyle name="Calc Currency (0) 6 2" xfId="56"/>
    <cellStyle name="标题" xfId="57" builtinId="15"/>
    <cellStyle name="解释性文本" xfId="58" builtinId="53"/>
    <cellStyle name="标题 1" xfId="59" builtinId="16"/>
    <cellStyle name="0,0_x000d__x000a_NA_x000d__x000a_" xfId="60"/>
    <cellStyle name="60% - 强调文字颜色 2 2 2 2" xfId="61"/>
    <cellStyle name="标题 2" xfId="62" builtinId="17"/>
    <cellStyle name="20% - 强调文字颜色 5 2 3 3" xfId="63"/>
    <cellStyle name="Input [yellow] 26 2" xfId="64"/>
    <cellStyle name="60% - 强调文字颜色 1" xfId="65" builtinId="32"/>
    <cellStyle name="60% - 强调文字颜色 2 2 2 3" xfId="66"/>
    <cellStyle name="标题 3" xfId="67" builtinId="18"/>
    <cellStyle name="?? 28 2" xfId="68"/>
    <cellStyle name="?? 33 2" xfId="69"/>
    <cellStyle name="常规 4 4 5" xfId="70"/>
    <cellStyle name="常规 4 2 2 5" xfId="71"/>
    <cellStyle name="40% - 强调文字颜色 6 2 3 3" xfId="72"/>
    <cellStyle name="?? 12" xfId="73"/>
    <cellStyle name="60% - 强调文字颜色 4" xfId="74" builtinId="44"/>
    <cellStyle name="输出" xfId="75" builtinId="21"/>
    <cellStyle name="计算 2 3 3" xfId="76"/>
    <cellStyle name="标题 1 2 2 4" xfId="77"/>
    <cellStyle name="计算" xfId="78" builtinId="22"/>
    <cellStyle name="?? 2" xfId="79"/>
    <cellStyle name="Linked Cells 2 2 3" xfId="80"/>
    <cellStyle name="40% - 强调文字颜色 4 2" xfId="81"/>
    <cellStyle name="常规 13 5" xfId="82"/>
    <cellStyle name="检查单元格" xfId="83" builtinId="23"/>
    <cellStyle name="20% - 强调文字颜色 6" xfId="84" builtinId="50"/>
    <cellStyle name="常规 2 2 2 5" xfId="85"/>
    <cellStyle name="强调文字颜色 2" xfId="86" builtinId="33"/>
    <cellStyle name="40% - 强调文字颜色 4 2 3 3" xfId="87"/>
    <cellStyle name="_long term loan - others 300504" xfId="88"/>
    <cellStyle name="链接单元格" xfId="89" builtinId="24"/>
    <cellStyle name="20% - 强调文字颜色 6 2 3 2" xfId="90"/>
    <cellStyle name="?? [0] 2 2" xfId="91"/>
    <cellStyle name="60% - 强调文字颜色 4 2 3" xfId="92"/>
    <cellStyle name="汇总" xfId="93" builtinId="25"/>
    <cellStyle name="差 2 3 2" xfId="94"/>
    <cellStyle name="好" xfId="95" builtinId="26"/>
    <cellStyle name="?? [0] 3 2" xfId="96"/>
    <cellStyle name="60% - 强调文字颜色 3 2 3 2" xfId="97"/>
    <cellStyle name="常规 3 2 6" xfId="98"/>
    <cellStyle name="20% - 强调文字颜色 3 3" xfId="99"/>
    <cellStyle name="适中" xfId="100" builtinId="28"/>
    <cellStyle name="标题 5 3 3" xfId="101"/>
    <cellStyle name="20% - 强调文字颜色 5" xfId="102" builtinId="46"/>
    <cellStyle name="常规 2 2 2 4" xfId="103"/>
    <cellStyle name="强调文字颜色 1" xfId="104" builtinId="29"/>
    <cellStyle name="40% - 强调文字颜色 4 2 3 2" xfId="105"/>
    <cellStyle name="0,0_x000d__x000a_NA_x000d__x000a_ 2 2 5" xfId="106"/>
    <cellStyle name="20% - 强调文字颜色 1" xfId="107" builtinId="30"/>
    <cellStyle name="20% - 强调文字颜色 6 2 3" xfId="108"/>
    <cellStyle name="?? [0] 2" xfId="109"/>
    <cellStyle name="40% - 强调文字颜色 1" xfId="110" builtinId="31"/>
    <cellStyle name="?? 12 2" xfId="111"/>
    <cellStyle name="20% - 强调文字颜色 2" xfId="112" builtinId="34"/>
    <cellStyle name="20% - 强调文字颜色 6 2 4" xfId="113"/>
    <cellStyle name="?? [0] 3" xfId="114"/>
    <cellStyle name="40% - 强调文字颜色 2" xfId="115" builtinId="35"/>
    <cellStyle name="千位分隔 2 2 4 2" xfId="116"/>
    <cellStyle name="强调文字颜色 3" xfId="117" builtinId="37"/>
    <cellStyle name="_Part III.200406.Loan and Liabilities details.(Site Name)_Shenhua PBC package 050530" xfId="118"/>
    <cellStyle name="千位分隔 2 2 4 3" xfId="119"/>
    <cellStyle name="强调文字颜色 4" xfId="120" builtinId="41"/>
    <cellStyle name="标题 5 3 2" xfId="121"/>
    <cellStyle name="20% - 强调文字颜色 4" xfId="122" builtinId="42"/>
    <cellStyle name="计算 3" xfId="123"/>
    <cellStyle name="?? 2 3" xfId="124"/>
    <cellStyle name="40% - 强调文字颜色 4" xfId="125" builtinId="43"/>
    <cellStyle name="强调文字颜色 5" xfId="126" builtinId="45"/>
    <cellStyle name="60% - 强调文字颜色 5 2 2 2" xfId="127"/>
    <cellStyle name="计算 4" xfId="128"/>
    <cellStyle name="?? 2 4" xfId="129"/>
    <cellStyle name="40% - 强调文字颜色 5" xfId="130" builtinId="47"/>
    <cellStyle name="?? 13" xfId="131"/>
    <cellStyle name="60% - 强调文字颜色 5" xfId="132" builtinId="48"/>
    <cellStyle name="?? 25 2" xfId="133"/>
    <cellStyle name="?? 30 2" xfId="134"/>
    <cellStyle name="强调文字颜色 6" xfId="135" builtinId="49"/>
    <cellStyle name="适中 2" xfId="136"/>
    <cellStyle name="60% - 强调文字颜色 5 2 2 3" xfId="137"/>
    <cellStyle name="40% - 强调文字颜色 6" xfId="138" builtinId="51"/>
    <cellStyle name="60% - 强调文字颜色 6" xfId="139" builtinId="52"/>
    <cellStyle name="?? 37 2" xfId="140"/>
    <cellStyle name="??" xfId="141"/>
    <cellStyle name="?? 11 2" xfId="142"/>
    <cellStyle name="?? [0]" xfId="143"/>
    <cellStyle name="?? [0] 3 3" xfId="144"/>
    <cellStyle name="常规 3 2 2 6" xfId="145"/>
    <cellStyle name="?? 10 2" xfId="146"/>
    <cellStyle name="?? 14" xfId="147"/>
    <cellStyle name="?? 14 2" xfId="148"/>
    <cellStyle name="20% - 强调文字颜色 4 2 2 4" xfId="149"/>
    <cellStyle name="?? 15 2" xfId="150"/>
    <cellStyle name="?? 20 2" xfId="151"/>
    <cellStyle name="?? 16" xfId="152"/>
    <cellStyle name="?? 21" xfId="153"/>
    <cellStyle name="0,0_x000d__x000a_NA_x000d__x000a_ 2 3 3" xfId="154"/>
    <cellStyle name="?? 9 2" xfId="155"/>
    <cellStyle name="_西安电信工作底稿-设备-第四期" xfId="156"/>
    <cellStyle name="?? 16 2" xfId="157"/>
    <cellStyle name="?? 21 2" xfId="158"/>
    <cellStyle name="?? 17" xfId="159"/>
    <cellStyle name="?? 22" xfId="160"/>
    <cellStyle name="60% - 强调文字颜色 6 2 3" xfId="161"/>
    <cellStyle name="?? 17 2" xfId="162"/>
    <cellStyle name="?? 22 2" xfId="163"/>
    <cellStyle name="常规 25 2 2" xfId="164"/>
    <cellStyle name="?? 18" xfId="165"/>
    <cellStyle name="?? 23" xfId="166"/>
    <cellStyle name="常规 25 2 2 2" xfId="167"/>
    <cellStyle name="?? 18 2" xfId="168"/>
    <cellStyle name="?? 23 2" xfId="169"/>
    <cellStyle name="常规 25 2 3" xfId="170"/>
    <cellStyle name="?? 19" xfId="171"/>
    <cellStyle name="?? 24" xfId="172"/>
    <cellStyle name="?? 19 2" xfId="173"/>
    <cellStyle name="?? 24 2" xfId="174"/>
    <cellStyle name="40% - 强调文字颜色 3 2" xfId="175"/>
    <cellStyle name="计算 2 2" xfId="176"/>
    <cellStyle name="?? 2 2 2" xfId="177"/>
    <cellStyle name="常规 12 6" xfId="178"/>
    <cellStyle name="Calc Currency (0) 2 2 2" xfId="179"/>
    <cellStyle name="40% - 强调文字颜色 3 3" xfId="180"/>
    <cellStyle name="计算 2 3" xfId="181"/>
    <cellStyle name="?? 2 2 3" xfId="182"/>
    <cellStyle name="Calc Currency (0)" xfId="183"/>
    <cellStyle name="?? 24 3" xfId="184"/>
    <cellStyle name="{Comma [0]}" xfId="185"/>
    <cellStyle name="常规 25 2 4" xfId="186"/>
    <cellStyle name="?? 25" xfId="187"/>
    <cellStyle name="?? 30" xfId="188"/>
    <cellStyle name="?? 25 3" xfId="189"/>
    <cellStyle name="?? 30 3" xfId="190"/>
    <cellStyle name="?? 26" xfId="191"/>
    <cellStyle name="?? 31" xfId="192"/>
    <cellStyle name="?? 29" xfId="193"/>
    <cellStyle name="?? 34" xfId="194"/>
    <cellStyle name="?? 26 3" xfId="195"/>
    <cellStyle name="?? 31 3" xfId="196"/>
    <cellStyle name="?? 27" xfId="197"/>
    <cellStyle name="?? 32" xfId="198"/>
    <cellStyle name="20% - 强调文字颜色 5 2 5" xfId="199"/>
    <cellStyle name="?? 78" xfId="200"/>
    <cellStyle name="?? 83" xfId="201"/>
    <cellStyle name="?? 27 2" xfId="202"/>
    <cellStyle name="?? 32 2" xfId="203"/>
    <cellStyle name="?? 79" xfId="204"/>
    <cellStyle name="?? 27 3" xfId="205"/>
    <cellStyle name="?? 32 3" xfId="206"/>
    <cellStyle name="60% - 强调文字颜色 2 2 3 3" xfId="207"/>
    <cellStyle name="60% - 强调文字颜色 3 2 5" xfId="208"/>
    <cellStyle name="?? 29 2" xfId="209"/>
    <cellStyle name="?? 34 2" xfId="210"/>
    <cellStyle name="?? 29 3" xfId="211"/>
    <cellStyle name="?? 34 3" xfId="212"/>
    <cellStyle name="40% - 强调文字颜色 3 2 3 2" xfId="213"/>
    <cellStyle name="?? 3" xfId="214"/>
    <cellStyle name="20% - 强调文字颜色 6 2 2 4" xfId="215"/>
    <cellStyle name="百分比 2 2 3" xfId="216"/>
    <cellStyle name="?? 3 2" xfId="217"/>
    <cellStyle name="常规 3 2 3 2 2" xfId="218"/>
    <cellStyle name="百分比 2 2 4" xfId="219"/>
    <cellStyle name="Header2 10" xfId="220"/>
    <cellStyle name="?? 3 3" xfId="221"/>
    <cellStyle name="60% - 强调文字颜色 5 2 3 2" xfId="222"/>
    <cellStyle name="Header2 11" xfId="223"/>
    <cellStyle name="?? 3 4" xfId="224"/>
    <cellStyle name="?? 35" xfId="225"/>
    <cellStyle name="?? 40" xfId="226"/>
    <cellStyle name="0,0_x000d__x000a_NA_x000d__x000a_ 3 2 2 2" xfId="227"/>
    <cellStyle name="?? 35 2" xfId="228"/>
    <cellStyle name="?? 35 3" xfId="229"/>
    <cellStyle name="?? 36" xfId="230"/>
    <cellStyle name="?? 41" xfId="231"/>
    <cellStyle name="0,0_x000d__x000a_NA_x000d__x000a_ 3 2 2 3" xfId="232"/>
    <cellStyle name="?? 36 2" xfId="233"/>
    <cellStyle name="?? 36 3" xfId="234"/>
    <cellStyle name="?? 37" xfId="235"/>
    <cellStyle name="?? 42" xfId="236"/>
    <cellStyle name="?? 37 3" xfId="237"/>
    <cellStyle name="?? 38" xfId="238"/>
    <cellStyle name="?? 43" xfId="239"/>
    <cellStyle name="?? 39" xfId="240"/>
    <cellStyle name="?? 44" xfId="241"/>
    <cellStyle name="40% - 强调文字颜色 3 2 3 3" xfId="242"/>
    <cellStyle name="?? 4" xfId="243"/>
    <cellStyle name="?? 4 2" xfId="244"/>
    <cellStyle name="?? 45" xfId="245"/>
    <cellStyle name="?? 50" xfId="246"/>
    <cellStyle name="?? 46" xfId="247"/>
    <cellStyle name="?? 51" xfId="248"/>
    <cellStyle name="_Part III.200406.Loan and Liabilities details.(Site Name)_KPMG original version" xfId="249"/>
    <cellStyle name="?? 47" xfId="250"/>
    <cellStyle name="?? 52" xfId="251"/>
    <cellStyle name="千位分隔 3 3 3" xfId="252"/>
    <cellStyle name="标题 4 2 3 3" xfId="253"/>
    <cellStyle name="?? 49" xfId="254"/>
    <cellStyle name="?? 54" xfId="255"/>
    <cellStyle name="_CBRE明细表" xfId="256"/>
    <cellStyle name="?? 5" xfId="257"/>
    <cellStyle name="_CBRE明细表 2" xfId="258"/>
    <cellStyle name="?? 5 2" xfId="259"/>
    <cellStyle name="强调文字颜色 6 2 3" xfId="260"/>
    <cellStyle name="_审计调查表.V3" xfId="261"/>
    <cellStyle name="千位分隔 3 3 4" xfId="262"/>
    <cellStyle name="?? 55" xfId="263"/>
    <cellStyle name="?? 60" xfId="264"/>
    <cellStyle name="?? 56" xfId="265"/>
    <cellStyle name="?? 61" xfId="266"/>
    <cellStyle name="?? 57" xfId="267"/>
    <cellStyle name="?? 62" xfId="268"/>
    <cellStyle name="?? 58" xfId="269"/>
    <cellStyle name="?? 63" xfId="270"/>
    <cellStyle name="?? 59" xfId="271"/>
    <cellStyle name="?? 64" xfId="272"/>
    <cellStyle name="RevList 5 2" xfId="273"/>
    <cellStyle name="?? 6" xfId="274"/>
    <cellStyle name="?? 6 2" xfId="275"/>
    <cellStyle name="40% - 强调文字颜色 6 2 2" xfId="276"/>
    <cellStyle name="?? 65" xfId="277"/>
    <cellStyle name="?? 70" xfId="278"/>
    <cellStyle name="0,0_x000d__x000a_NA_x000d__x000a_ 2 4 2" xfId="279"/>
    <cellStyle name="40% - 强调文字颜色 6 2 3" xfId="280"/>
    <cellStyle name="Date" xfId="281"/>
    <cellStyle name="?? 66" xfId="282"/>
    <cellStyle name="?? 71" xfId="283"/>
    <cellStyle name="0,0_x000d__x000a_NA_x000d__x000a_ 2 4 3" xfId="284"/>
    <cellStyle name="40% - 强调文字颜色 6 2 4" xfId="285"/>
    <cellStyle name="?? 67" xfId="286"/>
    <cellStyle name="?? 72" xfId="287"/>
    <cellStyle name="40% - 强调文字颜色 6 2 5" xfId="288"/>
    <cellStyle name="常规 25 3 2" xfId="289"/>
    <cellStyle name="?? 68" xfId="290"/>
    <cellStyle name="?? 73" xfId="291"/>
    <cellStyle name="常规 25 3 3" xfId="292"/>
    <cellStyle name="?? 69" xfId="293"/>
    <cellStyle name="?? 74" xfId="294"/>
    <cellStyle name="RevList 5 3" xfId="295"/>
    <cellStyle name="?? 7" xfId="296"/>
    <cellStyle name="常规 15 2 3" xfId="297"/>
    <cellStyle name="?? 7 2" xfId="298"/>
    <cellStyle name="20% - 强调文字颜色 5 2 2" xfId="299"/>
    <cellStyle name="?? 75" xfId="300"/>
    <cellStyle name="?? 80" xfId="301"/>
    <cellStyle name="20% - 强调文字颜色 5 2 3" xfId="302"/>
    <cellStyle name="?? 76" xfId="303"/>
    <cellStyle name="?? 81" xfId="304"/>
    <cellStyle name="20% - 强调文字颜色 5 2 4" xfId="305"/>
    <cellStyle name="?? 77" xfId="306"/>
    <cellStyle name="?? 82" xfId="307"/>
    <cellStyle name="?? 8" xfId="308"/>
    <cellStyle name="0,0_x000d__x000a_NA_x000d__x000a_ 2 2 3" xfId="309"/>
    <cellStyle name="?? 8 2" xfId="310"/>
    <cellStyle name="?? 9" xfId="311"/>
    <cellStyle name="20% - 强调文字颜色 1 2 2 3" xfId="312"/>
    <cellStyle name="Input [yellow] 10" xfId="313"/>
    <cellStyle name="??_0N-HANDLING " xfId="314"/>
    <cellStyle name="_KPMG original version_(中企华)审计评估联合申报明细表.V1" xfId="315"/>
    <cellStyle name="@_text" xfId="316"/>
    <cellStyle name="常规 5 6" xfId="317"/>
    <cellStyle name="常规 4 3 4" xfId="318"/>
    <cellStyle name="40% - 强调文字颜色 6 2 2 2" xfId="319"/>
    <cellStyle name="_(中企华)审计评估联合申报明细表.V1" xfId="320"/>
    <cellStyle name="_1(软件学院等)" xfId="321"/>
    <cellStyle name="_CBRE明细表 3" xfId="322"/>
    <cellStyle name="_ET_STYLE_NoName_00_" xfId="323"/>
    <cellStyle name="_ET_STYLE_NoName_00_ 2" xfId="324"/>
    <cellStyle name="InputArea 2" xfId="325"/>
    <cellStyle name="60% - 强调文字颜色 4 2 4" xfId="326"/>
    <cellStyle name="_ET_STYLE_NoName_00_ 2 2" xfId="327"/>
    <cellStyle name="InputArea 3" xfId="328"/>
    <cellStyle name="60% - 强调文字颜色 4 2 5" xfId="329"/>
    <cellStyle name="_ET_STYLE_NoName_00_ 2 3" xfId="330"/>
    <cellStyle name="0,0_x000d__x000a_NA_x000d__x000a_ 3 3 2" xfId="331"/>
    <cellStyle name="_KPMG original version" xfId="332"/>
    <cellStyle name="_KPMG original version_附件1：审计评估联合申报明细表" xfId="333"/>
    <cellStyle name="_long term loan - others 300504_(中企华)审计评估联合申报明细表.V1" xfId="334"/>
    <cellStyle name="_long term loan - others 300504_KPMG original version" xfId="335"/>
    <cellStyle name="20% - 强调文字颜色 4 2 4" xfId="336"/>
    <cellStyle name="常规 3 4" xfId="337"/>
    <cellStyle name="_long term loan - others 300504_KPMG original version_(中企华)审计评估联合申报明细表.V1" xfId="338"/>
    <cellStyle name="_long term loan - others 300504_KPMG original version_附件1：审计评估联合申报明细表" xfId="339"/>
    <cellStyle name="0,0_x000d__x000a_NA_x000d__x000a_ 3 4" xfId="340"/>
    <cellStyle name="_long term loan - others 300504_Shenhua PBC package 050530" xfId="341"/>
    <cellStyle name="20% - 强调文字颜色 4 2 2 2" xfId="342"/>
    <cellStyle name="_long term loan - others 300504_Shenhua PBC package 050530_(中企华)审计评估联合申报明细表.V1" xfId="343"/>
    <cellStyle name="适中 3" xfId="344"/>
    <cellStyle name="{Thousand}" xfId="345"/>
    <cellStyle name="60% - 强调文字颜色 5 2 2 4" xfId="346"/>
    <cellStyle name="_long term loan - others 300504_Shenhua PBC package 050530_附件1：审计评估联合申报明细表" xfId="347"/>
    <cellStyle name="60% - 强调文字颜色 4 4" xfId="348"/>
    <cellStyle name="好 2 3 3" xfId="349"/>
    <cellStyle name="40% - 强调文字颜色 5 2 3" xfId="350"/>
    <cellStyle name="_long term loan - others 300504_附件1：审计评估联合申报明细表" xfId="351"/>
    <cellStyle name="_long term loan - others 300504_审计调查表.V3" xfId="352"/>
    <cellStyle name="_Part III.200406.Loan and Liabilities details.(Site Name)" xfId="353"/>
    <cellStyle name="千位分隔 4 3 2" xfId="354"/>
    <cellStyle name="_Part III.200406.Loan and Liabilities details.(Site Name)_(中企华)审计评估联合申报明细表.V1" xfId="355"/>
    <cellStyle name="20% - 强调文字颜色 3 2 2 3" xfId="356"/>
    <cellStyle name="_Part III.200406.Loan and Liabilities details.(Site Name)_KPMG original version_附件1：审计评估联合申报明细表" xfId="357"/>
    <cellStyle name="40% - 强调文字颜色 2 3" xfId="358"/>
    <cellStyle name="20% - 强调文字颜色 1 2 4" xfId="359"/>
    <cellStyle name="常规 2 3 2 5" xfId="360"/>
    <cellStyle name="_Part III.200406.Loan and Liabilities details.(Site Name)_Shenhua PBC package 050530_(中企华)审计评估联合申报明细表.V1" xfId="361"/>
    <cellStyle name="_Part III.200406.Loan and Liabilities details.(Site Name)_Shenhua PBC package 050530_附件1：审计评估联合申报明细表" xfId="362"/>
    <cellStyle name="60% - 强调文字颜色 3 2 2 2" xfId="363"/>
    <cellStyle name="强调文字颜色 2 2 3 2" xfId="364"/>
    <cellStyle name="20% - 强调文字颜色 2 3" xfId="365"/>
    <cellStyle name="输出 2 3" xfId="366"/>
    <cellStyle name="_Part III.200406.Loan and Liabilities details.(Site Name)_附件1：审计评估联合申报明细表" xfId="367"/>
    <cellStyle name="60% - 强调文字颜色 5 2 4" xfId="368"/>
    <cellStyle name="常规 7 3 2" xfId="369"/>
    <cellStyle name="_Part III.200406.Loan and Liabilities details.(Site Name)_审计调查表.V3" xfId="370"/>
    <cellStyle name="_Shenhua PBC package 050530" xfId="371"/>
    <cellStyle name="20% - 强调文字颜色 1 2 2 2" xfId="372"/>
    <cellStyle name="常规 5 2 5" xfId="373"/>
    <cellStyle name="_Shenhua PBC package 050530_(中企华)审计评估联合申报明细表.V1" xfId="374"/>
    <cellStyle name="_Shenhua PBC package 050530_附件1：审计评估联合申报明细表" xfId="375"/>
    <cellStyle name="_成本项目2" xfId="376"/>
    <cellStyle name="0,0_x000d__x000a_NA_x000d__x000a_ 3" xfId="377"/>
    <cellStyle name="_成本项目2 2" xfId="378"/>
    <cellStyle name="0,0_x000d__x000a_NA_x000d__x000a_ 3 2" xfId="379"/>
    <cellStyle name="_成本项目2 3" xfId="380"/>
    <cellStyle name="0,0_x000d__x000a_NA_x000d__x000a_ 3 3" xfId="381"/>
    <cellStyle name="60% - 强调文字颜色 4 2 2 3" xfId="382"/>
    <cellStyle name="强调文字颜色 3 2 3 3" xfId="383"/>
    <cellStyle name="标题 1 2 2" xfId="384"/>
    <cellStyle name="_房屋建筑评估申报表" xfId="385"/>
    <cellStyle name="_附件1：审计评估联合申报明细表" xfId="386"/>
    <cellStyle name="_工程量审定表" xfId="387"/>
    <cellStyle name="_九期一阶段 底稿" xfId="388"/>
    <cellStyle name="_决算资料" xfId="389"/>
    <cellStyle name="_商州无线扩容工程" xfId="390"/>
    <cellStyle name="_文函专递0211-施工企业调查表（附件）" xfId="391"/>
    <cellStyle name="_在建工程-铜川" xfId="392"/>
    <cellStyle name="0,0_x000d__x000a_NA_x000d__x000a_ 2" xfId="393"/>
    <cellStyle name="差 3" xfId="394"/>
    <cellStyle name="{Comma}" xfId="395"/>
    <cellStyle name="40% - 强调文字颜色 1 2 4" xfId="396"/>
    <cellStyle name="{Date}" xfId="397"/>
    <cellStyle name="常规 2 4" xfId="398"/>
    <cellStyle name="{Thousand [0]}" xfId="399"/>
    <cellStyle name="per.style" xfId="400"/>
    <cellStyle name="{Month}" xfId="401"/>
    <cellStyle name="{Percent}" xfId="402"/>
    <cellStyle name="Calc Currency (0) 2 2" xfId="403"/>
    <cellStyle name="{Z'0000(1 dec)}" xfId="404"/>
    <cellStyle name="{Z'0000(4 dec)}" xfId="405"/>
    <cellStyle name="0,0_x000d__x000a_NA_x000d__x000a_ 2 2" xfId="406"/>
    <cellStyle name="40% - 强调文字颜色 1 2 5" xfId="407"/>
    <cellStyle name="0,0_x000d__x000a_NA_x000d__x000a_ 2 2 2" xfId="408"/>
    <cellStyle name="0,0_x000d__x000a_NA_x000d__x000a_ 2 2 2 2" xfId="409"/>
    <cellStyle name="0,0_x000d__x000a_NA_x000d__x000a_ 2 2 2 3" xfId="410"/>
    <cellStyle name="0,0_x000d__x000a_NA_x000d__x000a_ 2 2 3 2" xfId="411"/>
    <cellStyle name="0,0_x000d__x000a_NA_x000d__x000a_ 2 2 3 3" xfId="412"/>
    <cellStyle name="0,0_x000d__x000a_NA_x000d__x000a_ 2 2 4" xfId="413"/>
    <cellStyle name="0,0_x000d__x000a_NA_x000d__x000a_ 2 3" xfId="414"/>
    <cellStyle name="40% - 强调文字颜色 6 2" xfId="415"/>
    <cellStyle name="0,0_x000d__x000a_NA_x000d__x000a_ 2 4" xfId="416"/>
    <cellStyle name="40% - 强调文字颜色 2 2 5" xfId="417"/>
    <cellStyle name="0,0_x000d__x000a_NA_x000d__x000a_ 3 2 2" xfId="418"/>
    <cellStyle name="0,0_x000d__x000a_NA_x000d__x000a_ 3 2 3" xfId="419"/>
    <cellStyle name="0,0_x000d__x000a_NA_x000d__x000a_ 3 2 3 2" xfId="420"/>
    <cellStyle name="0,0_x000d__x000a_NA_x000d__x000a_ 3 2 3 3" xfId="421"/>
    <cellStyle name="20% - 强调文字颜色 1 2 2" xfId="422"/>
    <cellStyle name="0,0_x000d__x000a_NA_x000d__x000a_ 3 2 4" xfId="423"/>
    <cellStyle name="0,0_x000d__x000a_NA_x000d__x000a_ 3 2 5" xfId="424"/>
    <cellStyle name="40% - 强调文字颜色 2 2" xfId="425"/>
    <cellStyle name="20% - 强调文字颜色 1 2 3" xfId="426"/>
    <cellStyle name="0,0_x000d__x000a_NA_x000d__x000a_ 3 3 3" xfId="427"/>
    <cellStyle name="0,0_x000d__x000a_NA_x000d__x000a_ 3 4 2" xfId="428"/>
    <cellStyle name="Euro" xfId="429"/>
    <cellStyle name="0,0_x000d__x000a_NA_x000d__x000a_ 3 4 3" xfId="430"/>
    <cellStyle name="0,0_x000d__x000a_NA_x000d__x000a_ 4" xfId="431"/>
    <cellStyle name="0,0_x000d__x000a_NA_x000d__x000a_ 4 2" xfId="432"/>
    <cellStyle name="0,0_x000d__x000a_NA_x000d__x000a_ 4 3" xfId="433"/>
    <cellStyle name="20% - 强调文字颜色 1 2" xfId="434"/>
    <cellStyle name="20% - 强调文字颜色 1 2 2 4" xfId="435"/>
    <cellStyle name="40% - 强调文字颜色 2 2 2" xfId="436"/>
    <cellStyle name="20% - 强调文字颜色 1 2 3 2" xfId="437"/>
    <cellStyle name="40% - 强调文字颜色 2 2 3" xfId="438"/>
    <cellStyle name="20% - 强调文字颜色 1 2 3 3" xfId="439"/>
    <cellStyle name="60% - 强调文字颜色 6 2 2 2" xfId="440"/>
    <cellStyle name="40% - 强调文字颜色 2 4" xfId="441"/>
    <cellStyle name="20% - 强调文字颜色 1 2 5" xfId="442"/>
    <cellStyle name="强调文字颜色 2 2 2 2" xfId="443"/>
    <cellStyle name="20% - 强调文字颜色 1 3" xfId="444"/>
    <cellStyle name="强调文字颜色 2 2 2 3" xfId="445"/>
    <cellStyle name="20% - 强调文字颜色 1 4" xfId="446"/>
    <cellStyle name="20% - 强调文字颜色 2 2" xfId="447"/>
    <cellStyle name="20% - 强调文字颜色 2 2 2" xfId="448"/>
    <cellStyle name="20% - 强调文字颜色 2 2 2 2" xfId="449"/>
    <cellStyle name="20% - 强调文字颜色 2 2 2 3" xfId="450"/>
    <cellStyle name="20% - 强调文字颜色 2 2 2 4" xfId="451"/>
    <cellStyle name="20% - 强调文字颜色 2 2 3" xfId="452"/>
    <cellStyle name="60% - 强调文字颜色 1 4" xfId="453"/>
    <cellStyle name="20% - 强调文字颜色 2 2 3 2" xfId="454"/>
    <cellStyle name="20% - 强调文字颜色 2 2 3 3" xfId="455"/>
    <cellStyle name="20% - 强调文字颜色 2 2 4" xfId="456"/>
    <cellStyle name="20% - 强调文字颜色 2 2 5" xfId="457"/>
    <cellStyle name="60% - 强调文字颜色 3 2 2 3" xfId="458"/>
    <cellStyle name="强调文字颜色 2 2 3 3" xfId="459"/>
    <cellStyle name="20% - 强调文字颜色 2 4" xfId="460"/>
    <cellStyle name="常规 3 2 5" xfId="461"/>
    <cellStyle name="20% - 强调文字颜色 3 2" xfId="462"/>
    <cellStyle name="常规 3 2 5 2" xfId="463"/>
    <cellStyle name="20% - 强调文字颜色 3 2 2" xfId="464"/>
    <cellStyle name="20% - 强调文字颜色 3 2 2 2" xfId="465"/>
    <cellStyle name="60% - 强调文字颜色 3 2 2" xfId="466"/>
    <cellStyle name="20% - 强调文字颜色 3 2 2 4" xfId="467"/>
    <cellStyle name="20% - 强调文字颜色 3 2 3" xfId="468"/>
    <cellStyle name="20% - 强调文字颜色 3 2 3 2" xfId="469"/>
    <cellStyle name="20% - 强调文字颜色 3 2 4" xfId="470"/>
    <cellStyle name="RevList 2" xfId="471"/>
    <cellStyle name="20% - 强调文字颜色 3 2 5" xfId="472"/>
    <cellStyle name="60% - 强调文字颜色 3 2 3 3" xfId="473"/>
    <cellStyle name="60% - 强调文字颜色 1 2" xfId="474"/>
    <cellStyle name="20% - 强调文字颜色 3 4" xfId="475"/>
    <cellStyle name="常规 3 3 5" xfId="476"/>
    <cellStyle name="20% - 强调文字颜色 4 2" xfId="477"/>
    <cellStyle name="20% - 强调文字颜色 4 2 2" xfId="478"/>
    <cellStyle name="20% - 强调文字颜色 4 2 2 3" xfId="479"/>
    <cellStyle name="20% - 强调文字颜色 4 2 3" xfId="480"/>
    <cellStyle name="60% - 强调文字颜色 1 2 4" xfId="481"/>
    <cellStyle name="20% - 强调文字颜色 4 2 3 2" xfId="482"/>
    <cellStyle name="ColLevel_0" xfId="483"/>
    <cellStyle name="60% - 强调文字颜色 1 2 5" xfId="484"/>
    <cellStyle name="Calc Currency (0) 2" xfId="485"/>
    <cellStyle name="20% - 强调文字颜色 4 2 3 3" xfId="486"/>
    <cellStyle name="20% - 强调文字颜色 4 2 5" xfId="487"/>
    <cellStyle name="20% - 强调文字颜色 4 3" xfId="488"/>
    <cellStyle name="60% - 强调文字颜色 2 2" xfId="489"/>
    <cellStyle name="20% - 强调文字颜色 4 4" xfId="490"/>
    <cellStyle name="20% - 强调文字颜色 5 2" xfId="491"/>
    <cellStyle name="20% - 强调文字颜色 5 2 2 2" xfId="492"/>
    <cellStyle name="20% - 强调文字颜色 5 2 2 3" xfId="493"/>
    <cellStyle name="20% - 强调文字颜色 5 2 2 4" xfId="494"/>
    <cellStyle name="20% - 强调文字颜色 5 2 3 2" xfId="495"/>
    <cellStyle name="20% - 强调文字颜色 5 3" xfId="496"/>
    <cellStyle name="60% - 强调文字颜色 3 2" xfId="497"/>
    <cellStyle name="20% - 强调文字颜色 5 4" xfId="498"/>
    <cellStyle name="60% - 强调文字颜色 6 2 4" xfId="499"/>
    <cellStyle name="常规 3 5 5" xfId="500"/>
    <cellStyle name="20% - 强调文字颜色 6 2" xfId="501"/>
    <cellStyle name="40% - 强调文字颜色 4 4" xfId="502"/>
    <cellStyle name="Calc Currency (0) 2 3 3" xfId="503"/>
    <cellStyle name="20% - 强调文字颜色 6 2 2" xfId="504"/>
    <cellStyle name="20% - 强调文字颜色 6 2 2 2" xfId="505"/>
    <cellStyle name="20% - 强调文字颜色 6 2 2 3" xfId="506"/>
    <cellStyle name="20% - 强调文字颜色 6 2 3 3" xfId="507"/>
    <cellStyle name="20% - 强调文字颜色 6 2 5" xfId="508"/>
    <cellStyle name="60% - 强调文字颜色 6 2 5" xfId="509"/>
    <cellStyle name="常规 3 5 6" xfId="510"/>
    <cellStyle name="20% - 强调文字颜色 6 3" xfId="511"/>
    <cellStyle name="60% - 强调文字颜色 4 2" xfId="512"/>
    <cellStyle name="常规 3 5 7" xfId="513"/>
    <cellStyle name="20% - 强调文字颜色 6 4" xfId="514"/>
    <cellStyle name="40% - 强调文字颜色 1 2" xfId="515"/>
    <cellStyle name="常规 5 7" xfId="516"/>
    <cellStyle name="常规 4 3 5" xfId="517"/>
    <cellStyle name="40% - 强调文字颜色 6 2 2 3" xfId="518"/>
    <cellStyle name="Currency [0]_ rislugp" xfId="519"/>
    <cellStyle name="40% - 强调文字颜色 1 2 2" xfId="520"/>
    <cellStyle name="40% - 强调文字颜色 1 2 2 2" xfId="521"/>
    <cellStyle name="40% - 强调文字颜色 1 2 2 3" xfId="522"/>
    <cellStyle name="40% - 强调文字颜色 1 2 2 4" xfId="523"/>
    <cellStyle name="40% - 强调文字颜色 6 2 2 4" xfId="524"/>
    <cellStyle name="40% - 强调文字颜色 1 2 3" xfId="525"/>
    <cellStyle name="超链接 3" xfId="526"/>
    <cellStyle name="40% - 强调文字颜色 1 2 3 2" xfId="527"/>
    <cellStyle name="超链接 4" xfId="528"/>
    <cellStyle name="40% - 强调文字颜色 1 2 3 3" xfId="529"/>
    <cellStyle name="常规 9 2" xfId="530"/>
    <cellStyle name="40% - 强调文字颜色 1 3" xfId="531"/>
    <cellStyle name="常规 9 3" xfId="532"/>
    <cellStyle name="40% - 强调文字颜色 1 4" xfId="533"/>
    <cellStyle name="Input [yellow] 7" xfId="534"/>
    <cellStyle name="40% - 强调文字颜色 2 2 2 2" xfId="535"/>
    <cellStyle name="60% - 强调文字颜色 5 2" xfId="536"/>
    <cellStyle name="Input [yellow] 8" xfId="537"/>
    <cellStyle name="40% - 强调文字颜色 2 2 2 3" xfId="538"/>
    <cellStyle name="60% - 强调文字颜色 5 3" xfId="539"/>
    <cellStyle name="Input [yellow] 9" xfId="540"/>
    <cellStyle name="40% - 强调文字颜色 2 2 2 4" xfId="541"/>
    <cellStyle name="40% - 强调文字颜色 2 2 3 2" xfId="542"/>
    <cellStyle name="60% - 强调文字颜色 6 2" xfId="543"/>
    <cellStyle name="40% - 强调文字颜色 2 2 3 3" xfId="544"/>
    <cellStyle name="40% - 强调文字颜色 2 2 4" xfId="545"/>
    <cellStyle name="40% - 强调文字颜色 3 2 2" xfId="546"/>
    <cellStyle name="40% - 强调文字颜色 3 2 4" xfId="547"/>
    <cellStyle name="40% - 强调文字颜色 3 2 2 2" xfId="548"/>
    <cellStyle name="40% - 强调文字颜色 3 2 5" xfId="549"/>
    <cellStyle name="40% - 强调文字颜色 3 2 2 3" xfId="550"/>
    <cellStyle name="40% - 强调文字颜色 3 2 2 4" xfId="551"/>
    <cellStyle name="40% - 强调文字颜色 3 2 3" xfId="552"/>
    <cellStyle name="Calc Currency (0) 2 2 3" xfId="553"/>
    <cellStyle name="60% - 强调文字颜色 6 2 3 2" xfId="554"/>
    <cellStyle name="40% - 强调文字颜色 3 4" xfId="555"/>
    <cellStyle name="解释性文本 2 2 4" xfId="556"/>
    <cellStyle name="40% - 强调文字颜色 4 2 2" xfId="557"/>
    <cellStyle name="40% - 强调文字颜色 4 2 2 2" xfId="558"/>
    <cellStyle name="40% - 强调文字颜色 4 2 2 3" xfId="559"/>
    <cellStyle name="千位分隔 2 2 3 2" xfId="560"/>
    <cellStyle name="40% - 强调文字颜色 4 2 2 4" xfId="561"/>
    <cellStyle name="40% - 强调文字颜色 4 2 3" xfId="562"/>
    <cellStyle name="40% - 强调文字颜色 4 2 4" xfId="563"/>
    <cellStyle name="Normal_ rislugp" xfId="564"/>
    <cellStyle name="40% - 强调文字颜色 4 2 5" xfId="565"/>
    <cellStyle name="40% - 强调文字颜色 4 3" xfId="566"/>
    <cellStyle name="好 2 3" xfId="567"/>
    <cellStyle name="Linked Cells 2 3 3" xfId="568"/>
    <cellStyle name="40% - 强调文字颜色 5 2" xfId="569"/>
    <cellStyle name="60% - 强调文字颜色 4 3" xfId="570"/>
    <cellStyle name="好 2 3 2" xfId="571"/>
    <cellStyle name="40% - 强调文字颜色 5 2 2" xfId="572"/>
    <cellStyle name="40% - 强调文字颜色 5 2 2 2" xfId="573"/>
    <cellStyle name="40% - 强调文字颜色 5 2 2 3" xfId="574"/>
    <cellStyle name="40% - 强调文字颜色 5 2 2 4" xfId="575"/>
    <cellStyle name="常规 3 2 2 4" xfId="576"/>
    <cellStyle name="40% - 强调文字颜色 5 2 3 2" xfId="577"/>
    <cellStyle name="常规 3 2 2 5" xfId="578"/>
    <cellStyle name="40% - 强调文字颜色 5 2 3 3" xfId="579"/>
    <cellStyle name="40% - 强调文字颜色 5 2 4" xfId="580"/>
    <cellStyle name="40% - 强调文字颜色 5 2 5" xfId="581"/>
    <cellStyle name="好 2 4" xfId="582"/>
    <cellStyle name="40% - 强调文字颜色 5 3" xfId="583"/>
    <cellStyle name="好 2 5" xfId="584"/>
    <cellStyle name="40% - 强调文字颜色 5 4" xfId="585"/>
    <cellStyle name="40% - 强调文字颜色 6 3" xfId="586"/>
    <cellStyle name="40% - 强调文字颜色 6 4" xfId="587"/>
    <cellStyle name="60% - 强调文字颜色 4 2 2" xfId="588"/>
    <cellStyle name="60% - 强调文字颜色 5 2 3 3" xfId="589"/>
    <cellStyle name="60% - 强调文字颜色 1 2 2" xfId="590"/>
    <cellStyle name="60% - 强调文字颜色 1 2 2 2" xfId="591"/>
    <cellStyle name="60% - 强调文字颜色 1 2 2 3" xfId="592"/>
    <cellStyle name="60% - 强调文字颜色 5 2 2" xfId="593"/>
    <cellStyle name="60% - 强调文字颜色 1 2 2 4" xfId="594"/>
    <cellStyle name="差_VERA" xfId="595"/>
    <cellStyle name="60% - 强调文字颜色 1 2 3" xfId="596"/>
    <cellStyle name="差_VERA 2" xfId="597"/>
    <cellStyle name="Normal - Style1 5" xfId="598"/>
    <cellStyle name="60% - 强调文字颜色 1 2 3 2" xfId="599"/>
    <cellStyle name="差_VERA 3" xfId="600"/>
    <cellStyle name="Normal - Style1 6" xfId="601"/>
    <cellStyle name="60% - 强调文字颜色 1 2 3 3" xfId="602"/>
    <cellStyle name="60% - 强调文字颜色 1 3" xfId="603"/>
    <cellStyle name="60% - 强调文字颜色 2 2 3" xfId="604"/>
    <cellStyle name="60% - 强调文字颜色 2 2 3 2" xfId="605"/>
    <cellStyle name="60% - 强调文字颜色 3 2 4" xfId="606"/>
    <cellStyle name="60% - 强调文字颜色 2 2 4" xfId="607"/>
    <cellStyle name="60% - 强调文字颜色 2 2 5" xfId="608"/>
    <cellStyle name="60% - 强调文字颜色 2 4" xfId="609"/>
    <cellStyle name="60% - 强调文字颜色 3 2 2 4" xfId="610"/>
    <cellStyle name="60% - 强调文字颜色 3 2 3" xfId="611"/>
    <cellStyle name="60% - 强调文字颜色 3 3" xfId="612"/>
    <cellStyle name="60% - 强调文字颜色 3 4" xfId="613"/>
    <cellStyle name="60% - 强调文字颜色 4 2 2 4" xfId="614"/>
    <cellStyle name="60% - 强调文字颜色 4 2 3 2" xfId="615"/>
    <cellStyle name="60% - 强调文字颜色 4 2 3 3" xfId="616"/>
    <cellStyle name="60% - 强调文字颜色 5 2 3" xfId="617"/>
    <cellStyle name="解释性文本 2 2 2" xfId="618"/>
    <cellStyle name="60% - 强调文字颜色 5 2 5" xfId="619"/>
    <cellStyle name="60% - 强调文字颜色 5 4" xfId="620"/>
    <cellStyle name="60% - 强调文字颜色 6 2 2" xfId="621"/>
    <cellStyle name="60% - 强调文字颜色 6 2 2 3" xfId="622"/>
    <cellStyle name="60% - 强调文字颜色 6 2 2 4" xfId="623"/>
    <cellStyle name="60% - 强调文字颜色 6 2 3 3" xfId="624"/>
    <cellStyle name="60% - 强调文字颜色 6 3" xfId="625"/>
    <cellStyle name="60% - 强调文字颜色 6 4" xfId="626"/>
    <cellStyle name="Calc Currency (0) 2 3" xfId="627"/>
    <cellStyle name="Calc Currency (0) 2 3 2" xfId="628"/>
    <cellStyle name="Calc Currency (0) 2 4" xfId="629"/>
    <cellStyle name="Calc Currency (0) 2 5" xfId="630"/>
    <cellStyle name="Calc Currency (0) 3" xfId="631"/>
    <cellStyle name="Calc Currency (0) 3 2" xfId="632"/>
    <cellStyle name="Calc Currency (0) 3 3" xfId="633"/>
    <cellStyle name="Calc Currency (0) 4" xfId="634"/>
    <cellStyle name="Calc Currency (0) 4 2" xfId="635"/>
    <cellStyle name="Calc Currency (0) 4 3" xfId="636"/>
    <cellStyle name="Calc Currency (0) 5" xfId="637"/>
    <cellStyle name="Calc Currency (0) 5 2" xfId="638"/>
    <cellStyle name="Calc Currency (0) 5 3" xfId="639"/>
    <cellStyle name="Calc Currency (0) 6" xfId="640"/>
    <cellStyle name="Calc Currency (0) 6 3" xfId="641"/>
    <cellStyle name="Calc Currency (0) 7" xfId="642"/>
    <cellStyle name="Calc Currency (0) 8" xfId="643"/>
    <cellStyle name="Header2 7" xfId="644"/>
    <cellStyle name="category" xfId="645"/>
    <cellStyle name="Column Headings" xfId="646"/>
    <cellStyle name="Model" xfId="647"/>
    <cellStyle name="Column$Headings" xfId="648"/>
    <cellStyle name="Column$Headings 2" xfId="649"/>
    <cellStyle name="Column$Headings 3" xfId="650"/>
    <cellStyle name="标题 2 2" xfId="651"/>
    <cellStyle name="Column_Title" xfId="652"/>
    <cellStyle name="Comma  - Style1" xfId="653"/>
    <cellStyle name="Input [yellow] 30 2" xfId="654"/>
    <cellStyle name="Input [yellow] 25 2" xfId="655"/>
    <cellStyle name="Comma  - Style2" xfId="656"/>
    <cellStyle name="Comma  - Style3" xfId="657"/>
    <cellStyle name="Comma  - Style4" xfId="658"/>
    <cellStyle name="Comma  - Style5" xfId="659"/>
    <cellStyle name="Comma  - Style6" xfId="660"/>
    <cellStyle name="Comma  - Style7" xfId="661"/>
    <cellStyle name="Comma  - Style8" xfId="662"/>
    <cellStyle name="常规 2 4 7" xfId="663"/>
    <cellStyle name="Comma [0]_!!!GO" xfId="664"/>
    <cellStyle name="Comma_!!!GO" xfId="665"/>
    <cellStyle name="注释 2 6" xfId="666"/>
    <cellStyle name="comma-d" xfId="667"/>
    <cellStyle name="Copied" xfId="668"/>
    <cellStyle name="COST1" xfId="669"/>
    <cellStyle name="Currency_ rislugp" xfId="670"/>
    <cellStyle name="Linked Cells 5" xfId="671"/>
    <cellStyle name="Entered" xfId="672"/>
    <cellStyle name="好 2" xfId="673"/>
    <cellStyle name="Linked Cells 2 3" xfId="674"/>
    <cellStyle name="entry box" xfId="675"/>
    <cellStyle name="Euro 2" xfId="676"/>
    <cellStyle name="Euro 3" xfId="677"/>
    <cellStyle name="e鯪9Y_x000b_" xfId="678"/>
    <cellStyle name="Format Number Column" xfId="679"/>
    <cellStyle name="gcd" xfId="680"/>
    <cellStyle name="Grey" xfId="681"/>
    <cellStyle name="Grey 2" xfId="682"/>
    <cellStyle name="HEADER" xfId="683"/>
    <cellStyle name="强调文字颜色 5 2 2" xfId="684"/>
    <cellStyle name="Header1" xfId="685"/>
    <cellStyle name="强调文字颜色 5 2 3" xfId="686"/>
    <cellStyle name="Header2" xfId="687"/>
    <cellStyle name="Header2 10 2" xfId="688"/>
    <cellStyle name="Header2 11 2" xfId="689"/>
    <cellStyle name="Header2 12" xfId="690"/>
    <cellStyle name="Header2 12 2" xfId="691"/>
    <cellStyle name="Header2 13" xfId="692"/>
    <cellStyle name="Header2 13 2" xfId="693"/>
    <cellStyle name="Header2 14" xfId="694"/>
    <cellStyle name="Header2 14 2" xfId="695"/>
    <cellStyle name="Header2 20" xfId="696"/>
    <cellStyle name="Header2 15" xfId="697"/>
    <cellStyle name="Normal - Style1 2 2 3" xfId="698"/>
    <cellStyle name="Header2 20 2" xfId="699"/>
    <cellStyle name="Header2 15 2" xfId="700"/>
    <cellStyle name="Header2 21" xfId="701"/>
    <cellStyle name="Header2 16" xfId="702"/>
    <cellStyle name="Normal - Style1 2 3 3" xfId="703"/>
    <cellStyle name="Header2 21 2" xfId="704"/>
    <cellStyle name="Header2 16 2" xfId="705"/>
    <cellStyle name="Header2 22" xfId="706"/>
    <cellStyle name="Header2 17" xfId="707"/>
    <cellStyle name="Header2 22 2" xfId="708"/>
    <cellStyle name="Header2 17 2" xfId="709"/>
    <cellStyle name="Header2 23" xfId="710"/>
    <cellStyle name="Header2 18" xfId="711"/>
    <cellStyle name="Header2 23 2" xfId="712"/>
    <cellStyle name="Header2 18 2" xfId="713"/>
    <cellStyle name="Header2 24" xfId="714"/>
    <cellStyle name="Header2 19" xfId="715"/>
    <cellStyle name="Header2 24 2" xfId="716"/>
    <cellStyle name="Header2 19 2" xfId="717"/>
    <cellStyle name="强调文字颜色 5 2 3 2" xfId="718"/>
    <cellStyle name="Header2 2" xfId="719"/>
    <cellStyle name="Header2 2 2" xfId="720"/>
    <cellStyle name="Header2 30" xfId="721"/>
    <cellStyle name="Header2 25" xfId="722"/>
    <cellStyle name="Header2 30 2" xfId="723"/>
    <cellStyle name="Header2 25 2" xfId="724"/>
    <cellStyle name="Header2 31" xfId="725"/>
    <cellStyle name="Header2 26" xfId="726"/>
    <cellStyle name="Header2 26 2" xfId="727"/>
    <cellStyle name="Header2 27" xfId="728"/>
    <cellStyle name="Header2 27 2" xfId="729"/>
    <cellStyle name="Header2 28" xfId="730"/>
    <cellStyle name="常规 10 6" xfId="731"/>
    <cellStyle name="Header2 28 2" xfId="732"/>
    <cellStyle name="Header2 29" xfId="733"/>
    <cellStyle name="常规 11 6" xfId="734"/>
    <cellStyle name="Header2 29 2" xfId="735"/>
    <cellStyle name="强调文字颜色 5 2 3 3" xfId="736"/>
    <cellStyle name="Header2 3" xfId="737"/>
    <cellStyle name="Header2 3 2" xfId="738"/>
    <cellStyle name="Header2 4" xfId="739"/>
    <cellStyle name="Header2 4 2" xfId="740"/>
    <cellStyle name="Header2 5" xfId="741"/>
    <cellStyle name="Header2 5 2" xfId="742"/>
    <cellStyle name="Header2 6" xfId="743"/>
    <cellStyle name="Header2 6 2" xfId="744"/>
    <cellStyle name="Header2 7 2" xfId="745"/>
    <cellStyle name="Header2 8" xfId="746"/>
    <cellStyle name="Header2 8 2" xfId="747"/>
    <cellStyle name="Header2 9" xfId="748"/>
    <cellStyle name="解释性文本 2 2 3" xfId="749"/>
    <cellStyle name="Header2 9 2" xfId="750"/>
    <cellStyle name="千位分隔 2 4" xfId="751"/>
    <cellStyle name="Input [yellow]" xfId="752"/>
    <cellStyle name="强调文字颜色 6 2 3 3" xfId="753"/>
    <cellStyle name="Input [yellow] 10 2" xfId="754"/>
    <cellStyle name="Input [yellow] 11" xfId="755"/>
    <cellStyle name="Input [yellow] 11 2" xfId="756"/>
    <cellStyle name="Input [yellow] 12" xfId="757"/>
    <cellStyle name="Input [yellow] 12 2" xfId="758"/>
    <cellStyle name="Input [yellow] 13" xfId="759"/>
    <cellStyle name="Input [yellow] 13 2" xfId="760"/>
    <cellStyle name="Input [yellow] 14" xfId="761"/>
    <cellStyle name="Input [yellow] 14 2" xfId="762"/>
    <cellStyle name="Input [yellow] 20" xfId="763"/>
    <cellStyle name="Input [yellow] 15" xfId="764"/>
    <cellStyle name="Input [yellow] 20 2" xfId="765"/>
    <cellStyle name="Input [yellow] 15 2" xfId="766"/>
    <cellStyle name="Input [yellow] 21" xfId="767"/>
    <cellStyle name="Input [yellow] 16" xfId="768"/>
    <cellStyle name="Input [yellow] 21 2" xfId="769"/>
    <cellStyle name="Input [yellow] 16 2" xfId="770"/>
    <cellStyle name="Input [yellow] 22" xfId="771"/>
    <cellStyle name="Input [yellow] 17" xfId="772"/>
    <cellStyle name="Input [yellow] 22 2" xfId="773"/>
    <cellStyle name="Input [yellow] 17 2" xfId="774"/>
    <cellStyle name="Input [yellow] 23" xfId="775"/>
    <cellStyle name="Input [yellow] 18" xfId="776"/>
    <cellStyle name="Input [yellow] 23 2" xfId="777"/>
    <cellStyle name="Input [yellow] 18 2" xfId="778"/>
    <cellStyle name="Input [yellow] 24" xfId="779"/>
    <cellStyle name="Input [yellow] 19" xfId="780"/>
    <cellStyle name="Input [yellow] 24 2" xfId="781"/>
    <cellStyle name="Input [yellow] 19 2" xfId="782"/>
    <cellStyle name="千位分隔 2 4 2" xfId="783"/>
    <cellStyle name="Input [yellow] 2" xfId="784"/>
    <cellStyle name="千位分隔 2 4 2 2" xfId="785"/>
    <cellStyle name="Input [yellow] 2 2" xfId="786"/>
    <cellStyle name="千位分隔 2 4 2 3" xfId="787"/>
    <cellStyle name="Input [yellow] 2 3" xfId="788"/>
    <cellStyle name="Input [yellow] 2 4" xfId="789"/>
    <cellStyle name="Input [yellow] 30" xfId="790"/>
    <cellStyle name="Input [yellow] 25" xfId="791"/>
    <cellStyle name="Input [yellow] 31" xfId="792"/>
    <cellStyle name="Input [yellow] 26" xfId="793"/>
    <cellStyle name="Input [yellow] 27" xfId="794"/>
    <cellStyle name="Input [yellow] 27 2" xfId="795"/>
    <cellStyle name="Input [yellow] 28" xfId="796"/>
    <cellStyle name="Input [yellow] 28 2" xfId="797"/>
    <cellStyle name="Input [yellow] 29" xfId="798"/>
    <cellStyle name="千位分隔 3 2 2 4" xfId="799"/>
    <cellStyle name="Input [yellow] 29 2" xfId="800"/>
    <cellStyle name="千位分隔 2 4 3" xfId="801"/>
    <cellStyle name="Input [yellow] 3" xfId="802"/>
    <cellStyle name="千位分隔 2 4 3 2" xfId="803"/>
    <cellStyle name="Input [yellow] 3 2" xfId="804"/>
    <cellStyle name="千位分隔 2 4 3 3" xfId="805"/>
    <cellStyle name="Input [yellow] 3 3" xfId="806"/>
    <cellStyle name="Input [yellow] 3 4" xfId="807"/>
    <cellStyle name="千位分隔 2 4 4" xfId="808"/>
    <cellStyle name="Input [yellow] 4" xfId="809"/>
    <cellStyle name="常规 2 4 2 6" xfId="810"/>
    <cellStyle name="Input [yellow] 4 2" xfId="811"/>
    <cellStyle name="千位分隔 2 4 5" xfId="812"/>
    <cellStyle name="Input [yellow] 5" xfId="813"/>
    <cellStyle name="常规 2 4 3 6" xfId="814"/>
    <cellStyle name="常规 2 2 3" xfId="815"/>
    <cellStyle name="Input [yellow] 5 2" xfId="816"/>
    <cellStyle name="Input [yellow] 6" xfId="817"/>
    <cellStyle name="常规 2 3 3" xfId="818"/>
    <cellStyle name="Input [yellow] 6 2" xfId="819"/>
    <cellStyle name="常规 2 4 3" xfId="820"/>
    <cellStyle name="Input [yellow] 7 2" xfId="821"/>
    <cellStyle name="常规 2 5 3" xfId="822"/>
    <cellStyle name="Input [yellow] 8 2" xfId="823"/>
    <cellStyle name="常规 2 6 3" xfId="824"/>
    <cellStyle name="Input [yellow] 9 2" xfId="825"/>
    <cellStyle name="Input Cells" xfId="826"/>
    <cellStyle name="Input Cells 2" xfId="827"/>
    <cellStyle name="Input Cells 2 2" xfId="828"/>
    <cellStyle name="Input Cells 2 2 2" xfId="829"/>
    <cellStyle name="Input Cells 2 2 3" xfId="830"/>
    <cellStyle name="常规 2 3 5 2" xfId="831"/>
    <cellStyle name="Input Cells 2 3" xfId="832"/>
    <cellStyle name="Input Cells 2 3 2" xfId="833"/>
    <cellStyle name="Input Cells 2 3 3" xfId="834"/>
    <cellStyle name="Input Cells 2 4" xfId="835"/>
    <cellStyle name="Input Cells 2 5" xfId="836"/>
    <cellStyle name="Input Cells 3" xfId="837"/>
    <cellStyle name="Input Cells 3 2" xfId="838"/>
    <cellStyle name="Input Cells 3 2 2" xfId="839"/>
    <cellStyle name="Input Cells 3 2 3" xfId="840"/>
    <cellStyle name="Input Cells 3 3" xfId="841"/>
    <cellStyle name="Input Cells 3 3 2" xfId="842"/>
    <cellStyle name="Input Cells 3 3 3" xfId="843"/>
    <cellStyle name="Input Cells 3 4" xfId="844"/>
    <cellStyle name="Input Cells 3 5" xfId="845"/>
    <cellStyle name="Input Cells 4" xfId="846"/>
    <cellStyle name="Input Cells 4 2" xfId="847"/>
    <cellStyle name="Input Cells 4 3" xfId="848"/>
    <cellStyle name="Input Cells 5" xfId="849"/>
    <cellStyle name="Input Cells 5 2" xfId="850"/>
    <cellStyle name="Input Cells 5 3" xfId="851"/>
    <cellStyle name="Input Cells 6" xfId="852"/>
    <cellStyle name="Input Cells 7" xfId="853"/>
    <cellStyle name="注释 3" xfId="854"/>
    <cellStyle name="InputArea" xfId="855"/>
    <cellStyle name="标题 1 2 3 3" xfId="856"/>
    <cellStyle name="KPMG Heading 1" xfId="857"/>
    <cellStyle name="KPMG Heading 2" xfId="858"/>
    <cellStyle name="KPMG Heading 3" xfId="859"/>
    <cellStyle name="KPMG Heading 4" xfId="860"/>
    <cellStyle name="KPMG Normal" xfId="861"/>
    <cellStyle name="常规_Sheet1_040000天辰公司" xfId="862"/>
    <cellStyle name="KPMG Normal Text" xfId="863"/>
    <cellStyle name="Lines Fill" xfId="864"/>
    <cellStyle name="Lines Fill 2" xfId="865"/>
    <cellStyle name="Lines Fill 3" xfId="866"/>
    <cellStyle name="Linked Cells" xfId="867"/>
    <cellStyle name="Linked Cells 2" xfId="868"/>
    <cellStyle name="Linked Cells 2 2" xfId="869"/>
    <cellStyle name="Linked Cells 2 2 2" xfId="870"/>
    <cellStyle name="好 2 2" xfId="871"/>
    <cellStyle name="Linked Cells 2 3 2" xfId="872"/>
    <cellStyle name="好 3" xfId="873"/>
    <cellStyle name="Linked Cells 2 4" xfId="874"/>
    <cellStyle name="好 4" xfId="875"/>
    <cellStyle name="常规 3 2 2 4 2" xfId="876"/>
    <cellStyle name="Linked Cells 2 5" xfId="877"/>
    <cellStyle name="Linked Cells 3" xfId="878"/>
    <cellStyle name="Linked Cells 3 2" xfId="879"/>
    <cellStyle name="Linked Cells 3 2 2" xfId="880"/>
    <cellStyle name="Linked Cells 3 2 3" xfId="881"/>
    <cellStyle name="Linked Cells 3 3" xfId="882"/>
    <cellStyle name="Linked Cells 3 3 2" xfId="883"/>
    <cellStyle name="Linked Cells 3 3 3" xfId="884"/>
    <cellStyle name="Linked Cells 3 4" xfId="885"/>
    <cellStyle name="常规 3 2 2 5 2" xfId="886"/>
    <cellStyle name="Linked Cells 3 5" xfId="887"/>
    <cellStyle name="Linked Cells 4" xfId="888"/>
    <cellStyle name="Linked Cells 4 2" xfId="889"/>
    <cellStyle name="常规 14 2 2" xfId="890"/>
    <cellStyle name="Linked Cells 4 3" xfId="891"/>
    <cellStyle name="Linked Cells 5 2" xfId="892"/>
    <cellStyle name="常规 14 3 2" xfId="893"/>
    <cellStyle name="Linked Cells 5 3" xfId="894"/>
    <cellStyle name="Linked Cells 6" xfId="895"/>
    <cellStyle name="Linked Cells 7" xfId="896"/>
    <cellStyle name="千位分隔 2 3 2" xfId="897"/>
    <cellStyle name="Milliers [0]_!!!GO" xfId="898"/>
    <cellStyle name="Milliers_!!!GO" xfId="899"/>
    <cellStyle name="Monétaire [0]_!!!GO" xfId="900"/>
    <cellStyle name="Monétaire_!!!GO" xfId="901"/>
    <cellStyle name="Mon閠aire [0]_laroux" xfId="902"/>
    <cellStyle name="Mon閠aire_laroux" xfId="903"/>
    <cellStyle name="New Times Roman" xfId="904"/>
    <cellStyle name="no dec" xfId="905"/>
    <cellStyle name="Normal - Style1" xfId="906"/>
    <cellStyle name="Normal - Style1 2" xfId="907"/>
    <cellStyle name="Normal - Style1 2 2" xfId="908"/>
    <cellStyle name="Normal - Style1 2 2 2" xfId="909"/>
    <cellStyle name="Normal - Style1 2 2 2 2" xfId="910"/>
    <cellStyle name="Normal - Style1 2 2 4" xfId="911"/>
    <cellStyle name="Normal - Style1 2 3" xfId="912"/>
    <cellStyle name="Normal - Style1 2 3 2" xfId="913"/>
    <cellStyle name="Normal - Style1 2 4" xfId="914"/>
    <cellStyle name="Normal - Style1 2 4 2" xfId="915"/>
    <cellStyle name="Normal - Style1 2 5" xfId="916"/>
    <cellStyle name="Normal - Style1 2 6" xfId="917"/>
    <cellStyle name="Normal - Style1 3" xfId="918"/>
    <cellStyle name="Normal - Style1 3 2" xfId="919"/>
    <cellStyle name="Normal - Style1 3 2 2" xfId="920"/>
    <cellStyle name="常规 3 3 2 2" xfId="921"/>
    <cellStyle name="Normal - Style1 3 3" xfId="922"/>
    <cellStyle name="Normal - Style1 4" xfId="923"/>
    <cellStyle name="差_VERA 2 2" xfId="924"/>
    <cellStyle name="Normal - Style1 5 2" xfId="925"/>
    <cellStyle name="常规 3 3 4 2" xfId="926"/>
    <cellStyle name="差_VERA 2 3" xfId="927"/>
    <cellStyle name="Normal - Style1 5 3" xfId="928"/>
    <cellStyle name="差_VERA 3 2" xfId="929"/>
    <cellStyle name="Normal - Style1 6 2" xfId="930"/>
    <cellStyle name="差_VERA 4" xfId="931"/>
    <cellStyle name="Normal - Style1 7" xfId="932"/>
    <cellStyle name="Normal_0105第二套审计报表定稿" xfId="933"/>
    <cellStyle name="Normal_01西安(BS)" xfId="934"/>
    <cellStyle name="Normal_廣朹廣電 shenjibaobiao 31.12.2000 (revised on 7.3.02)" xfId="935"/>
    <cellStyle name="标题 2 2 3 2" xfId="936"/>
    <cellStyle name="Normalny_Arkusz1" xfId="937"/>
    <cellStyle name="Œ…‹æØ‚è [0.00]_Region Orders (2)" xfId="938"/>
    <cellStyle name="Œ…‹æØ‚è_Region Orders (2)" xfId="939"/>
    <cellStyle name="常规 15 3 2" xfId="940"/>
    <cellStyle name="Percent [2]" xfId="941"/>
    <cellStyle name="Percent [2] 2" xfId="942"/>
    <cellStyle name="Percent [2] 2 2" xfId="943"/>
    <cellStyle name="Percent [2] 2 3" xfId="944"/>
    <cellStyle name="Percent_PICC package Sept2002 (V120021005)1" xfId="945"/>
    <cellStyle name="样式 1" xfId="946"/>
    <cellStyle name="Prefilled" xfId="947"/>
    <cellStyle name="pricing" xfId="948"/>
    <cellStyle name="常规 3 8 2" xfId="949"/>
    <cellStyle name="PSChar" xfId="950"/>
    <cellStyle name="PSChar 2" xfId="951"/>
    <cellStyle name="PSChar 2 2" xfId="952"/>
    <cellStyle name="PSChar 2 3" xfId="953"/>
    <cellStyle name="RevList" xfId="954"/>
    <cellStyle name="RevList 2 2" xfId="955"/>
    <cellStyle name="RevList 2 2 2" xfId="956"/>
    <cellStyle name="RevList 2 2 3" xfId="957"/>
    <cellStyle name="RevList 2 3" xfId="958"/>
    <cellStyle name="常规 12 2 3" xfId="959"/>
    <cellStyle name="RevList 2 3 2" xfId="960"/>
    <cellStyle name="千位分隔 3 2 2 2 2" xfId="961"/>
    <cellStyle name="常规 12 2 4" xfId="962"/>
    <cellStyle name="RevList 2 3 3" xfId="963"/>
    <cellStyle name="RevList 2 4" xfId="964"/>
    <cellStyle name="RevList 2 5" xfId="965"/>
    <cellStyle name="RevList 3 2" xfId="966"/>
    <cellStyle name="RevList 3 2 2" xfId="967"/>
    <cellStyle name="RevList 3 2 3" xfId="968"/>
    <cellStyle name="RevList 3 3" xfId="969"/>
    <cellStyle name="RevList 3 3 2" xfId="970"/>
    <cellStyle name="RevList 3 3 3" xfId="971"/>
    <cellStyle name="RevList 3 4" xfId="972"/>
    <cellStyle name="RevList 3 5" xfId="973"/>
    <cellStyle name="RevList 4" xfId="974"/>
    <cellStyle name="RevList 4 2" xfId="975"/>
    <cellStyle name="RevList 4 3" xfId="976"/>
    <cellStyle name="RevList 5" xfId="977"/>
    <cellStyle name="RevList 6" xfId="978"/>
    <cellStyle name="RevList 7" xfId="979"/>
    <cellStyle name="RowLevel_0" xfId="980"/>
    <cellStyle name="s]_x000d__x000a_load=_x000d__x000a_run=_x000d__x000a_NullPort=None_x000d__x000a_device=HP LaserJet 4 Plus,HPPCL5MS,LPT1:_x000d__x000a__x000d__x000a_[Desktop]_x000d__x000a_Wallpaper=(无)_x000d__x000a_TileWallpaper=0_x000d_" xfId="981"/>
    <cellStyle name="Sheet Head" xfId="982"/>
    <cellStyle name="检查单元格 2 2 4" xfId="983"/>
    <cellStyle name="常规 23" xfId="984"/>
    <cellStyle name="常规 18" xfId="985"/>
    <cellStyle name="style" xfId="986"/>
    <cellStyle name="style1" xfId="987"/>
    <cellStyle name="style2" xfId="988"/>
    <cellStyle name="style2 2" xfId="989"/>
    <cellStyle name="subhead" xfId="990"/>
    <cellStyle name="Subtotal" xfId="991"/>
    <cellStyle name="常规 2 5 2 2 3" xfId="992"/>
    <cellStyle name="百分比 2" xfId="993"/>
    <cellStyle name="百分比 2 2" xfId="994"/>
    <cellStyle name="百分比 2 2 2" xfId="995"/>
    <cellStyle name="百分比 2 3" xfId="996"/>
    <cellStyle name="百分比 2 3 2" xfId="997"/>
    <cellStyle name="百分比 2 4" xfId="998"/>
    <cellStyle name="百分比 2 4 2" xfId="999"/>
    <cellStyle name="百分比 2 5" xfId="1000"/>
    <cellStyle name="常规 20 2" xfId="1001"/>
    <cellStyle name="常规 15 2" xfId="1002"/>
    <cellStyle name="百分比 2 6" xfId="1003"/>
    <cellStyle name="百分比 3" xfId="1004"/>
    <cellStyle name="百分比 3 2" xfId="1005"/>
    <cellStyle name="百分比 4" xfId="1006"/>
    <cellStyle name="常规 2 2 6" xfId="1007"/>
    <cellStyle name="百分比 4 2" xfId="1008"/>
    <cellStyle name="标题 1 2" xfId="1009"/>
    <cellStyle name="标题 1 2 2 2" xfId="1010"/>
    <cellStyle name="计算 2 3 2" xfId="1011"/>
    <cellStyle name="标题 1 2 2 3" xfId="1012"/>
    <cellStyle name="标题 1 2 3" xfId="1013"/>
    <cellStyle name="标题 1 2 3 2" xfId="1014"/>
    <cellStyle name="标题 1 2 4" xfId="1015"/>
    <cellStyle name="标题 1 2 5" xfId="1016"/>
    <cellStyle name="标题 1 3" xfId="1017"/>
    <cellStyle name="标题 1 4" xfId="1018"/>
    <cellStyle name="标题 2 2 2" xfId="1019"/>
    <cellStyle name="标题 2 2 2 2" xfId="1020"/>
    <cellStyle name="标题 2 2 2 3" xfId="1021"/>
    <cellStyle name="标题 2 2 2 4" xfId="1022"/>
    <cellStyle name="标题 2 2 3" xfId="1023"/>
    <cellStyle name="标题 2 2 3 3" xfId="1024"/>
    <cellStyle name="标题 2 2 4" xfId="1025"/>
    <cellStyle name="标题 2 2 5" xfId="1026"/>
    <cellStyle name="标题 2 3" xfId="1027"/>
    <cellStyle name="标题 2 4" xfId="1028"/>
    <cellStyle name="标题 3 2" xfId="1029"/>
    <cellStyle name="标题 3 2 2" xfId="1030"/>
    <cellStyle name="标题 3 2 2 2" xfId="1031"/>
    <cellStyle name="标题 3 2 2 3" xfId="1032"/>
    <cellStyle name="标题 3 2 2 4" xfId="1033"/>
    <cellStyle name="标题 3 2 3" xfId="1034"/>
    <cellStyle name="标题 3 2 3 2" xfId="1035"/>
    <cellStyle name="标题 3 2 3 3" xfId="1036"/>
    <cellStyle name="标题 3 2 4" xfId="1037"/>
    <cellStyle name="标题 3 2 5" xfId="1038"/>
    <cellStyle name="标题 3 3" xfId="1039"/>
    <cellStyle name="标题 3 4" xfId="1040"/>
    <cellStyle name="千位分隔 3" xfId="1041"/>
    <cellStyle name="标题 4 2" xfId="1042"/>
    <cellStyle name="千位分隔 3 2" xfId="1043"/>
    <cellStyle name="标题 4 2 2" xfId="1044"/>
    <cellStyle name="千位分隔 3 2 2" xfId="1045"/>
    <cellStyle name="标题 4 2 2 2" xfId="1046"/>
    <cellStyle name="千位分隔 3 2 3" xfId="1047"/>
    <cellStyle name="标题 4 2 2 3" xfId="1048"/>
    <cellStyle name="千位分隔 3 3" xfId="1049"/>
    <cellStyle name="标题 4 2 3" xfId="1050"/>
    <cellStyle name="千位分隔 3 4" xfId="1051"/>
    <cellStyle name="标题 4 2 4" xfId="1052"/>
    <cellStyle name="千位分隔 3 5" xfId="1053"/>
    <cellStyle name="标题 4 2 5" xfId="1054"/>
    <cellStyle name="千位分隔 4" xfId="1055"/>
    <cellStyle name="标题 4 3" xfId="1056"/>
    <cellStyle name="千位分隔 5" xfId="1057"/>
    <cellStyle name="标题 4 4" xfId="1058"/>
    <cellStyle name="标题 5" xfId="1059"/>
    <cellStyle name="标题 5 2" xfId="1060"/>
    <cellStyle name="标题 5 2 2" xfId="1061"/>
    <cellStyle name="标题 5 2 3" xfId="1062"/>
    <cellStyle name="标题 5 2 4" xfId="1063"/>
    <cellStyle name="标题 5 3" xfId="1064"/>
    <cellStyle name="标题 5 4" xfId="1065"/>
    <cellStyle name="标题 5 5" xfId="1066"/>
    <cellStyle name="超链接 2 2 3 2" xfId="1067"/>
    <cellStyle name="标题 6" xfId="1068"/>
    <cellStyle name="标题 7" xfId="1069"/>
    <cellStyle name="差 2" xfId="1070"/>
    <cellStyle name="差 2 2" xfId="1071"/>
    <cellStyle name="差 2 2 2" xfId="1072"/>
    <cellStyle name="통화 [0]_BOILER-CO1" xfId="1073"/>
    <cellStyle name="差 2 2 3" xfId="1074"/>
    <cellStyle name="常规 13 2" xfId="1075"/>
    <cellStyle name="差 2 2 4" xfId="1076"/>
    <cellStyle name="差 2 3" xfId="1077"/>
    <cellStyle name="差 2 3 3" xfId="1078"/>
    <cellStyle name="差 2 4" xfId="1079"/>
    <cellStyle name="差 2 5" xfId="1080"/>
    <cellStyle name="差 4" xfId="1081"/>
    <cellStyle name="常规 10" xfId="1082"/>
    <cellStyle name="常规 10 2" xfId="1083"/>
    <cellStyle name="常规 10 2 2" xfId="1084"/>
    <cellStyle name="常规 10 2 3" xfId="1085"/>
    <cellStyle name="常规 10 3" xfId="1086"/>
    <cellStyle name="常规 10 3 2" xfId="1087"/>
    <cellStyle name="常规 10 4" xfId="1088"/>
    <cellStyle name="常规 10 4 2" xfId="1089"/>
    <cellStyle name="常规 10 5" xfId="1090"/>
    <cellStyle name="常规 10 5 2" xfId="1091"/>
    <cellStyle name="常规 11" xfId="1092"/>
    <cellStyle name="常规 11 2" xfId="1093"/>
    <cellStyle name="常规 11 2 2" xfId="1094"/>
    <cellStyle name="常规 11 3" xfId="1095"/>
    <cellStyle name="常规 11 3 2" xfId="1096"/>
    <cellStyle name="常规 11 3 3" xfId="1097"/>
    <cellStyle name="常规 11 4" xfId="1098"/>
    <cellStyle name="解释性文本 2 3" xfId="1099"/>
    <cellStyle name="常规 11 4 2" xfId="1100"/>
    <cellStyle name="常规 11 5" xfId="1101"/>
    <cellStyle name="常规 12" xfId="1102"/>
    <cellStyle name="常规 12 2" xfId="1103"/>
    <cellStyle name="常规 12 2 2" xfId="1104"/>
    <cellStyle name="常规 12 2 2 2" xfId="1105"/>
    <cellStyle name="常规 12 2 2 3" xfId="1106"/>
    <cellStyle name="常规 12 2 3 2" xfId="1107"/>
    <cellStyle name="常规 12 3" xfId="1108"/>
    <cellStyle name="常规 12 3 2" xfId="1109"/>
    <cellStyle name="常规 12 4" xfId="1110"/>
    <cellStyle name="常规 12 4 2" xfId="1111"/>
    <cellStyle name="常规 12 5" xfId="1112"/>
    <cellStyle name="常规 12 5 2" xfId="1113"/>
    <cellStyle name="常规 13" xfId="1114"/>
    <cellStyle name="常规 13 2 2" xfId="1115"/>
    <cellStyle name="常规 13 3" xfId="1116"/>
    <cellStyle name="常规 5 2 2 4" xfId="1117"/>
    <cellStyle name="常规 13 3 2" xfId="1118"/>
    <cellStyle name="常规 13 4" xfId="1119"/>
    <cellStyle name="常规 14" xfId="1120"/>
    <cellStyle name="常规 14 2" xfId="1121"/>
    <cellStyle name="常规 14 3" xfId="1122"/>
    <cellStyle name="常规 14 4" xfId="1123"/>
    <cellStyle name="常规 14 5" xfId="1124"/>
    <cellStyle name="常规 20" xfId="1125"/>
    <cellStyle name="常规 15" xfId="1126"/>
    <cellStyle name="常规 15 2 2" xfId="1127"/>
    <cellStyle name="常规 15 2 2 2" xfId="1128"/>
    <cellStyle name="常规 15 2 4" xfId="1129"/>
    <cellStyle name="常规 20 3" xfId="1130"/>
    <cellStyle name="常规 15 3" xfId="1131"/>
    <cellStyle name="常规 20 4" xfId="1132"/>
    <cellStyle name="常规 15 4" xfId="1133"/>
    <cellStyle name="适中 2 2" xfId="1134"/>
    <cellStyle name="常规 15 5" xfId="1135"/>
    <cellStyle name="适中 2 3" xfId="1136"/>
    <cellStyle name="霓付_97MBO" xfId="1137"/>
    <cellStyle name="常规 15 6" xfId="1138"/>
    <cellStyle name="检查单元格 2 2 2" xfId="1139"/>
    <cellStyle name="常规 21" xfId="1140"/>
    <cellStyle name="常规 16" xfId="1141"/>
    <cellStyle name="常规 21 2" xfId="1142"/>
    <cellStyle name="常规 16 2" xfId="1143"/>
    <cellStyle name="常规 16 2 2" xfId="1144"/>
    <cellStyle name="常规 2 7" xfId="1145"/>
    <cellStyle name="常规 16 2 2 2" xfId="1146"/>
    <cellStyle name="输入 2" xfId="1147"/>
    <cellStyle name="常规 2 8" xfId="1148"/>
    <cellStyle name="常规 16 2 2 3" xfId="1149"/>
    <cellStyle name="常规 16 2 3" xfId="1150"/>
    <cellStyle name="常规 16 2 4" xfId="1151"/>
    <cellStyle name="常规 21 3" xfId="1152"/>
    <cellStyle name="常规 16 3" xfId="1153"/>
    <cellStyle name="常规 16 3 2" xfId="1154"/>
    <cellStyle name="常规 16 4" xfId="1155"/>
    <cellStyle name="常规 16 4 2" xfId="1156"/>
    <cellStyle name="常规 16 5" xfId="1157"/>
    <cellStyle name="常规 16 6" xfId="1158"/>
    <cellStyle name="检查单元格 2 2 3" xfId="1159"/>
    <cellStyle name="常规 22" xfId="1160"/>
    <cellStyle name="常规 17" xfId="1161"/>
    <cellStyle name="常规 22 2" xfId="1162"/>
    <cellStyle name="常规 17 2" xfId="1163"/>
    <cellStyle name="常规 17 2 2" xfId="1164"/>
    <cellStyle name="常规 22 3" xfId="1165"/>
    <cellStyle name="常规 17 3" xfId="1166"/>
    <cellStyle name="常规 17 4" xfId="1167"/>
    <cellStyle name="常规 17 5" xfId="1168"/>
    <cellStyle name="常规 18 2" xfId="1169"/>
    <cellStyle name="常规 18 2 2" xfId="1170"/>
    <cellStyle name="常规 18 3" xfId="1171"/>
    <cellStyle name="常规 18 4" xfId="1172"/>
    <cellStyle name="常规 18 5" xfId="1173"/>
    <cellStyle name="常规 24" xfId="1174"/>
    <cellStyle name="常规 19" xfId="1175"/>
    <cellStyle name="常规 19 2" xfId="1176"/>
    <cellStyle name="常规 19 2 2" xfId="1177"/>
    <cellStyle name="常规 19 3" xfId="1178"/>
    <cellStyle name="常规 19 3 2" xfId="1179"/>
    <cellStyle name="常规 19 4" xfId="1180"/>
    <cellStyle name="常规 2" xfId="1181"/>
    <cellStyle name="常规 2 2" xfId="1182"/>
    <cellStyle name="常规 2 4 3 5" xfId="1183"/>
    <cellStyle name="常规 2 2 2" xfId="1184"/>
    <cellStyle name="常规 2 2 2 2" xfId="1185"/>
    <cellStyle name="常规 2 2 2 2 2" xfId="1186"/>
    <cellStyle name="常规 2 2 2 2 3" xfId="1187"/>
    <cellStyle name="常规 2 2 2 3" xfId="1188"/>
    <cellStyle name="强调文字颜色 1 2" xfId="1189"/>
    <cellStyle name="常规 2 2 2 4 2" xfId="1190"/>
    <cellStyle name="常规 2 2 3 2" xfId="1191"/>
    <cellStyle name="千位分隔 2 2 5" xfId="1192"/>
    <cellStyle name="常规 2 2 3 2 2" xfId="1193"/>
    <cellStyle name="常规 2 2 3 3" xfId="1194"/>
    <cellStyle name="千位分隔 2 3 5" xfId="1195"/>
    <cellStyle name="常规_040000天辰公司" xfId="1196"/>
    <cellStyle name="常规 2 2 3 3 2" xfId="1197"/>
    <cellStyle name="常规 2 2 3 4" xfId="1198"/>
    <cellStyle name="常规 2 2 4" xfId="1199"/>
    <cellStyle name="常规 2 2 4 2" xfId="1200"/>
    <cellStyle name="常规 2 2 4 3" xfId="1201"/>
    <cellStyle name="常规 2 2 5" xfId="1202"/>
    <cellStyle name="常规 2 2 5 2" xfId="1203"/>
    <cellStyle name="常规 2 2 6 2" xfId="1204"/>
    <cellStyle name="常规 2 3" xfId="1205"/>
    <cellStyle name="常规 2 3 2" xfId="1206"/>
    <cellStyle name="常规 2 3 2 2" xfId="1207"/>
    <cellStyle name="常规 2 3 2 3" xfId="1208"/>
    <cellStyle name="常规 2 3 2 4" xfId="1209"/>
    <cellStyle name="常规 2 3 2 4 2" xfId="1210"/>
    <cellStyle name="常规 2 3 4" xfId="1211"/>
    <cellStyle name="常规 2 3 5" xfId="1212"/>
    <cellStyle name="常规 2 3 6" xfId="1213"/>
    <cellStyle name="常规 2 4 2" xfId="1214"/>
    <cellStyle name="常规 2 4 2 2" xfId="1215"/>
    <cellStyle name="常规 2 4 2 2 2" xfId="1216"/>
    <cellStyle name="常规 2 4 2 2 3" xfId="1217"/>
    <cellStyle name="输出 2 2 2" xfId="1218"/>
    <cellStyle name="常规 2 4 2 3" xfId="1219"/>
    <cellStyle name="输出 2 2 3" xfId="1220"/>
    <cellStyle name="常规 2 4 2 4" xfId="1221"/>
    <cellStyle name="输出 2 2 4" xfId="1222"/>
    <cellStyle name="常规 2 4 2 5" xfId="1223"/>
    <cellStyle name="常规 2 4 2 7" xfId="1224"/>
    <cellStyle name="常规 2 4 3 2" xfId="1225"/>
    <cellStyle name="输出 2 3 2" xfId="1226"/>
    <cellStyle name="常规 2 4 3 3" xfId="1227"/>
    <cellStyle name="输出 2 3 3" xfId="1228"/>
    <cellStyle name="常规 2 4 3 4" xfId="1229"/>
    <cellStyle name="常规 2 4 4" xfId="1230"/>
    <cellStyle name="常规 2 4 4 2" xfId="1231"/>
    <cellStyle name="常规 2 4 5" xfId="1232"/>
    <cellStyle name="常规 2 4 6" xfId="1233"/>
    <cellStyle name="常规 2 4 8" xfId="1234"/>
    <cellStyle name="常规 2 5" xfId="1235"/>
    <cellStyle name="常规 2 5 2" xfId="1236"/>
    <cellStyle name="常规 2 5 2 2" xfId="1237"/>
    <cellStyle name="常规 2 5 2 2 2" xfId="1238"/>
    <cellStyle name="常规 2 5 2 3" xfId="1239"/>
    <cellStyle name="常规 2 5 2 4" xfId="1240"/>
    <cellStyle name="常规 2 5 2 5" xfId="1241"/>
    <cellStyle name="常规 2 5 3 2" xfId="1242"/>
    <cellStyle name="千位_ 应交税金审定表" xfId="1243"/>
    <cellStyle name="常规 2 5 3 3" xfId="1244"/>
    <cellStyle name="常规 2 5 4" xfId="1245"/>
    <cellStyle name="常规 2 5 5" xfId="1246"/>
    <cellStyle name="常规 2 5 6" xfId="1247"/>
    <cellStyle name="常规 2 5 7" xfId="1248"/>
    <cellStyle name="常规 2 5 8" xfId="1249"/>
    <cellStyle name="常规 2 6" xfId="1250"/>
    <cellStyle name="常规 2 6 2" xfId="1251"/>
    <cellStyle name="常规 2 6 4" xfId="1252"/>
    <cellStyle name="常规 2 6 5" xfId="1253"/>
    <cellStyle name="输入 3" xfId="1254"/>
    <cellStyle name="常规 2 9" xfId="1255"/>
    <cellStyle name="常规 25" xfId="1256"/>
    <cellStyle name="常规 25 2" xfId="1257"/>
    <cellStyle name="常规 25 2 2 3" xfId="1258"/>
    <cellStyle name="常规 25 3" xfId="1259"/>
    <cellStyle name="常规 25 4" xfId="1260"/>
    <cellStyle name="常规 25 5" xfId="1261"/>
    <cellStyle name="常规 26" xfId="1262"/>
    <cellStyle name="常规 3" xfId="1263"/>
    <cellStyle name="常规 3 10" xfId="1264"/>
    <cellStyle name="常规 3 2" xfId="1265"/>
    <cellStyle name="常规 3 2 2" xfId="1266"/>
    <cellStyle name="常规 3 2 2 2" xfId="1267"/>
    <cellStyle name="常规 3 2 2 2 2" xfId="1268"/>
    <cellStyle name="常规 3 2 2 2 2 2" xfId="1269"/>
    <cellStyle name="常规 3 2 2 2 3" xfId="1270"/>
    <cellStyle name="常规 3 2 2 2 4" xfId="1271"/>
    <cellStyle name="常规 3 2 2 2 5" xfId="1272"/>
    <cellStyle name="常规_评估明细表太原12-11" xfId="1273"/>
    <cellStyle name="常规 3 2 2 3" xfId="1274"/>
    <cellStyle name="常规 3 2 2 3 2" xfId="1275"/>
    <cellStyle name="常规 3 2 2 3 3" xfId="1276"/>
    <cellStyle name="常规 3 2 3" xfId="1277"/>
    <cellStyle name="常规 3 2 3 2" xfId="1278"/>
    <cellStyle name="常规 3 2 3 3" xfId="1279"/>
    <cellStyle name="常规 3 2 3 4" xfId="1280"/>
    <cellStyle name="常规 3 2 4" xfId="1281"/>
    <cellStyle name="常规 3 2 4 2" xfId="1282"/>
    <cellStyle name="常规 3 2 4 3" xfId="1283"/>
    <cellStyle name="常规 3 2 6 2" xfId="1284"/>
    <cellStyle name="常规 3 3" xfId="1285"/>
    <cellStyle name="常规 3 3 2" xfId="1286"/>
    <cellStyle name="常规 3 3 2 2 2" xfId="1287"/>
    <cellStyle name="常规 3 3 2 3" xfId="1288"/>
    <cellStyle name="常规 3 3 2 4" xfId="1289"/>
    <cellStyle name="烹拳 [0]_97MBO" xfId="1290"/>
    <cellStyle name="常规 3 3 3" xfId="1291"/>
    <cellStyle name="常规 3 3 3 2" xfId="1292"/>
    <cellStyle name="常规 3 3 3 3" xfId="1293"/>
    <cellStyle name="常规 3 3 4" xfId="1294"/>
    <cellStyle name="常规 3 4 2" xfId="1295"/>
    <cellStyle name="警告文本 2 3 3" xfId="1296"/>
    <cellStyle name="常规 3 4 2 2" xfId="1297"/>
    <cellStyle name="样式 1 2 3" xfId="1298"/>
    <cellStyle name="千位分隔[0] 2" xfId="1299"/>
    <cellStyle name="常规 3 4 3 2" xfId="1300"/>
    <cellStyle name="常规 3 5" xfId="1301"/>
    <cellStyle name="常规 3 5 2" xfId="1302"/>
    <cellStyle name="常规 3 5 2 2" xfId="1303"/>
    <cellStyle name="常规 3 5 2 2 2" xfId="1304"/>
    <cellStyle name="常规 3 5 2 3" xfId="1305"/>
    <cellStyle name="常规 3 5 2 4" xfId="1306"/>
    <cellStyle name="常规 3 5 3" xfId="1307"/>
    <cellStyle name="常规 3 5 3 2" xfId="1308"/>
    <cellStyle name="常规 3 5 4" xfId="1309"/>
    <cellStyle name="常规 3 6" xfId="1310"/>
    <cellStyle name="常规 3 6 2" xfId="1311"/>
    <cellStyle name="常规 3 6 3" xfId="1312"/>
    <cellStyle name="常规 3 6 4" xfId="1313"/>
    <cellStyle name="常规 3 7" xfId="1314"/>
    <cellStyle name="常规 3 7 2" xfId="1315"/>
    <cellStyle name="常规 3 7 3" xfId="1316"/>
    <cellStyle name="常规 3 8" xfId="1317"/>
    <cellStyle name="常规 3 9" xfId="1318"/>
    <cellStyle name="常规 4" xfId="1319"/>
    <cellStyle name="常规 4 2" xfId="1320"/>
    <cellStyle name="常规 4 4" xfId="1321"/>
    <cellStyle name="常规 4 2 2" xfId="1322"/>
    <cellStyle name="常规 6 4" xfId="1323"/>
    <cellStyle name="常规 4 4 2" xfId="1324"/>
    <cellStyle name="常规 4 2 2 2" xfId="1325"/>
    <cellStyle name="常规 4 4 2 2" xfId="1326"/>
    <cellStyle name="常规 4 2 2 2 2" xfId="1327"/>
    <cellStyle name="常规 4 2 2 2 3" xfId="1328"/>
    <cellStyle name="常规 4 2 2 4 2" xfId="1329"/>
    <cellStyle name="常规 4 5" xfId="1330"/>
    <cellStyle name="常规 4 2 3" xfId="1331"/>
    <cellStyle name="常规 7 4" xfId="1332"/>
    <cellStyle name="常规 4 5 2" xfId="1333"/>
    <cellStyle name="常规 4 2 3 2" xfId="1334"/>
    <cellStyle name="常规 7 5" xfId="1335"/>
    <cellStyle name="常规 4 5 3" xfId="1336"/>
    <cellStyle name="常规 4 2 3 3" xfId="1337"/>
    <cellStyle name="常规 4 6" xfId="1338"/>
    <cellStyle name="常规 4 2 4" xfId="1339"/>
    <cellStyle name="常规 8 4" xfId="1340"/>
    <cellStyle name="常规 4 6 2" xfId="1341"/>
    <cellStyle name="常规 4 2 4 2" xfId="1342"/>
    <cellStyle name="常规 8 5" xfId="1343"/>
    <cellStyle name="常规 4 2 4 3" xfId="1344"/>
    <cellStyle name="常规 4 7" xfId="1345"/>
    <cellStyle name="常规 4 2 5" xfId="1346"/>
    <cellStyle name="常规 9 4" xfId="1347"/>
    <cellStyle name="常规 4 2 5 2" xfId="1348"/>
    <cellStyle name="常规 4 2 6" xfId="1349"/>
    <cellStyle name="常规 4 3" xfId="1350"/>
    <cellStyle name="常规 5 4" xfId="1351"/>
    <cellStyle name="常规 4 3 2" xfId="1352"/>
    <cellStyle name="常规 5 4 2" xfId="1353"/>
    <cellStyle name="常规 4 3 2 2" xfId="1354"/>
    <cellStyle name="常规 4 3 2 2 2" xfId="1355"/>
    <cellStyle name="常规 5 4 3" xfId="1356"/>
    <cellStyle name="常规 4 3 2 3" xfId="1357"/>
    <cellStyle name="常规 5 5" xfId="1358"/>
    <cellStyle name="常规 4 3 3" xfId="1359"/>
    <cellStyle name="常规 5" xfId="1360"/>
    <cellStyle name="常规 5 2" xfId="1361"/>
    <cellStyle name="常规 5 2 2" xfId="1362"/>
    <cellStyle name="常规 5 2 2 2" xfId="1363"/>
    <cellStyle name="常规 5 2 2 3" xfId="1364"/>
    <cellStyle name="常规 5 2 2 5" xfId="1365"/>
    <cellStyle name="常规 5 2 2 6" xfId="1366"/>
    <cellStyle name="常规 5 2 3" xfId="1367"/>
    <cellStyle name="常规 5 2 3 2" xfId="1368"/>
    <cellStyle name="常规 5 2 3 3" xfId="1369"/>
    <cellStyle name="常规 5 2 4" xfId="1370"/>
    <cellStyle name="常规 5 2 6" xfId="1371"/>
    <cellStyle name="常规 5 3" xfId="1372"/>
    <cellStyle name="常规 5 3 2" xfId="1373"/>
    <cellStyle name="常规 5 3 3" xfId="1374"/>
    <cellStyle name="常规 5 3 4" xfId="1375"/>
    <cellStyle name="常规 5 3 5" xfId="1376"/>
    <cellStyle name="常规 5 3 6" xfId="1377"/>
    <cellStyle name="超链接 2 2 4" xfId="1378"/>
    <cellStyle name="常规 5 5 2" xfId="1379"/>
    <cellStyle name="常规 5 6 2" xfId="1380"/>
    <cellStyle name="常规 6" xfId="1381"/>
    <cellStyle name="常规 6 2" xfId="1382"/>
    <cellStyle name="常规 6 2 2" xfId="1383"/>
    <cellStyle name="常规 6 2 2 2" xfId="1384"/>
    <cellStyle name="常规 6 2 2 2 2" xfId="1385"/>
    <cellStyle name="常规 6 2 2 2 2 2" xfId="1386"/>
    <cellStyle name="常规 6 2 2 2 3" xfId="1387"/>
    <cellStyle name="常规 6 2 2 2 4" xfId="1388"/>
    <cellStyle name="常规 6 2 2 3" xfId="1389"/>
    <cellStyle name="常规 6 2 2 3 2" xfId="1390"/>
    <cellStyle name="常规 6 2 2 4" xfId="1391"/>
    <cellStyle name="常规 6 2 2 5" xfId="1392"/>
    <cellStyle name="常规 6 2 2 6" xfId="1393"/>
    <cellStyle name="公司标准表 2 2 2" xfId="1394"/>
    <cellStyle name="常规 6 2 3" xfId="1395"/>
    <cellStyle name="常规 6 2 3 2" xfId="1396"/>
    <cellStyle name="常规 6 2 3 2 2" xfId="1397"/>
    <cellStyle name="常规 6 2 3 3" xfId="1398"/>
    <cellStyle name="常规 6 2 3 4" xfId="1399"/>
    <cellStyle name="常规 6 2 3 5" xfId="1400"/>
    <cellStyle name="公司标准表 2 2 3" xfId="1401"/>
    <cellStyle name="常规 6 2 4" xfId="1402"/>
    <cellStyle name="常规 6 2 4 2" xfId="1403"/>
    <cellStyle name="常规 6 2 5" xfId="1404"/>
    <cellStyle name="常规 6 2 5 2" xfId="1405"/>
    <cellStyle name="常规 6 2 6" xfId="1406"/>
    <cellStyle name="常规 6 2 7" xfId="1407"/>
    <cellStyle name="常规 6 3" xfId="1408"/>
    <cellStyle name="常规 6 3 2" xfId="1409"/>
    <cellStyle name="常规 6 3 2 2" xfId="1410"/>
    <cellStyle name="公司标准表 2 3 2" xfId="1411"/>
    <cellStyle name="常规 6 3 3" xfId="1412"/>
    <cellStyle name="常规 6 3 3 2" xfId="1413"/>
    <cellStyle name="公司标准表 2 3 3" xfId="1414"/>
    <cellStyle name="常规 6 3 4" xfId="1415"/>
    <cellStyle name="常规 7" xfId="1416"/>
    <cellStyle name="常规 7 2" xfId="1417"/>
    <cellStyle name="常规 7 2 2" xfId="1418"/>
    <cellStyle name="常规 7 2 2 2" xfId="1419"/>
    <cellStyle name="常规 7 2 2 2 2" xfId="1420"/>
    <cellStyle name="常规 7 2 2 3" xfId="1421"/>
    <cellStyle name="常规 7 2 2 3 2" xfId="1422"/>
    <cellStyle name="常规 7 2 3" xfId="1423"/>
    <cellStyle name="常规 7 2 4" xfId="1424"/>
    <cellStyle name="常规 7 2 4 2" xfId="1425"/>
    <cellStyle name="常规 7 2 5" xfId="1426"/>
    <cellStyle name="常规 7 2 5 2" xfId="1427"/>
    <cellStyle name="常规 7 3" xfId="1428"/>
    <cellStyle name="常规 7 3 2 2" xfId="1429"/>
    <cellStyle name="常规 7 3 3" xfId="1430"/>
    <cellStyle name="常规 7 5 2" xfId="1431"/>
    <cellStyle name="常规 7 6" xfId="1432"/>
    <cellStyle name="常规 7 6 2" xfId="1433"/>
    <cellStyle name="常规 8" xfId="1434"/>
    <cellStyle name="常规 8 2" xfId="1435"/>
    <cellStyle name="常规 8 2 2" xfId="1436"/>
    <cellStyle name="常规 8 2 2 2" xfId="1437"/>
    <cellStyle name="常规 8 2 3" xfId="1438"/>
    <cellStyle name="常规 8 2 4" xfId="1439"/>
    <cellStyle name="常规 8 3" xfId="1440"/>
    <cellStyle name="常规 8 3 2" xfId="1441"/>
    <cellStyle name="常规 8 3 2 2" xfId="1442"/>
    <cellStyle name="常规 8 3 3" xfId="1443"/>
    <cellStyle name="常规 8 4 2" xfId="1444"/>
    <cellStyle name="常规 8 5 2" xfId="1445"/>
    <cellStyle name="常规 8 6" xfId="1446"/>
    <cellStyle name="常规 9" xfId="1447"/>
    <cellStyle name="常规 9 2 2" xfId="1448"/>
    <cellStyle name="常规 9 2 2 2" xfId="1449"/>
    <cellStyle name="常规 9 2 3" xfId="1450"/>
    <cellStyle name="常规 9 2 4" xfId="1451"/>
    <cellStyle name="常规 9 3 2" xfId="1452"/>
    <cellStyle name="常规 9 3 3" xfId="1453"/>
    <cellStyle name="常规 9 4 2" xfId="1454"/>
    <cellStyle name="常规 9 5" xfId="1455"/>
    <cellStyle name="常规 9 5 2" xfId="1456"/>
    <cellStyle name="常规 9 6" xfId="1457"/>
    <cellStyle name="常规 9 7" xfId="1458"/>
    <cellStyle name="常规 9 8" xfId="1459"/>
    <cellStyle name="常规_Sheet1" xfId="1460"/>
    <cellStyle name="常规_存货" xfId="1461"/>
    <cellStyle name="常规_基本情况" xfId="1462"/>
    <cellStyle name="常规_评估明细表（申报）" xfId="1463"/>
    <cellStyle name="常规_无形资产统计表" xfId="1464"/>
    <cellStyle name="超链接 2" xfId="1465"/>
    <cellStyle name="超链接 2 2" xfId="1466"/>
    <cellStyle name="超链接 2 2 2" xfId="1467"/>
    <cellStyle name="超链接 2 2 2 2" xfId="1468"/>
    <cellStyle name="超链接 2 2 3" xfId="1469"/>
    <cellStyle name="超链接 2 3" xfId="1470"/>
    <cellStyle name="超链接 2 3 2" xfId="1471"/>
    <cellStyle name="超链接 2 3 3" xfId="1472"/>
    <cellStyle name="超链接 2 4" xfId="1473"/>
    <cellStyle name="超链接 2 5" xfId="1474"/>
    <cellStyle name="超链接 3 2" xfId="1475"/>
    <cellStyle name="超链接 3 2 2" xfId="1476"/>
    <cellStyle name="超链接 3 3" xfId="1477"/>
    <cellStyle name="超链接 3 4" xfId="1478"/>
    <cellStyle name="超链接 4 2" xfId="1479"/>
    <cellStyle name="超链接 4 2 2" xfId="1480"/>
    <cellStyle name="超链接 4 3" xfId="1481"/>
    <cellStyle name="超链接 5" xfId="1482"/>
    <cellStyle name="分级显示行_1_4附件二凯旋评估表" xfId="1483"/>
    <cellStyle name="公司标准表" xfId="1484"/>
    <cellStyle name="公司标准表 2" xfId="1485"/>
    <cellStyle name="公司标准表 2 2" xfId="1486"/>
    <cellStyle name="公司标准表 2 3" xfId="1487"/>
    <cellStyle name="公司标准表 2 4" xfId="1488"/>
    <cellStyle name="公司标准表 2 5" xfId="1489"/>
    <cellStyle name="公司标准表 3" xfId="1490"/>
    <cellStyle name="公司标准表 3 2" xfId="1491"/>
    <cellStyle name="公司标准表 3 3" xfId="1492"/>
    <cellStyle name="公司标准表 4" xfId="1493"/>
    <cellStyle name="公司标准表 4 2" xfId="1494"/>
    <cellStyle name="公司标准表 4 3" xfId="1495"/>
    <cellStyle name="公司标准表 5" xfId="1496"/>
    <cellStyle name="公司标准表 6" xfId="1497"/>
    <cellStyle name="好 2 2 2" xfId="1498"/>
    <cellStyle name="好 2 2 3" xfId="1499"/>
    <cellStyle name="好 2 2 4" xfId="1500"/>
    <cellStyle name="好_VERA" xfId="1501"/>
    <cellStyle name="好_VERA 2" xfId="1502"/>
    <cellStyle name="好_VERA 2 2" xfId="1503"/>
    <cellStyle name="好_VERA 2 3" xfId="1504"/>
    <cellStyle name="好_VERA 3" xfId="1505"/>
    <cellStyle name="好_VERA 3 2" xfId="1506"/>
    <cellStyle name="好_VERA 4" xfId="1507"/>
    <cellStyle name="汇总 2" xfId="1508"/>
    <cellStyle name="汇总 2 2" xfId="1509"/>
    <cellStyle name="汇总 2 2 2" xfId="1510"/>
    <cellStyle name="警告文本 2 2 2" xfId="1511"/>
    <cellStyle name="汇总 2 2 3" xfId="1512"/>
    <cellStyle name="警告文本 2 2 3" xfId="1513"/>
    <cellStyle name="汇总 2 2 4" xfId="1514"/>
    <cellStyle name="汇总 2 3" xfId="1515"/>
    <cellStyle name="汇总 2 3 2" xfId="1516"/>
    <cellStyle name="警告文本 2 3 2" xfId="1517"/>
    <cellStyle name="汇总 2 3 3" xfId="1518"/>
    <cellStyle name="汇总 2 4" xfId="1519"/>
    <cellStyle name="汇总 2 5" xfId="1520"/>
    <cellStyle name="汇总 3" xfId="1521"/>
    <cellStyle name="汇总 4" xfId="1522"/>
    <cellStyle name="计算 2 2 2" xfId="1523"/>
    <cellStyle name="计算 2 2 3" xfId="1524"/>
    <cellStyle name="计算 2 2 4" xfId="1525"/>
    <cellStyle name="计算 2 4" xfId="1526"/>
    <cellStyle name="普通_ 白土" xfId="1527"/>
    <cellStyle name="计算 2 5" xfId="1528"/>
    <cellStyle name="检查单元格 2" xfId="1529"/>
    <cellStyle name="检查单元格 2 2" xfId="1530"/>
    <cellStyle name="检查单元格 2 3" xfId="1531"/>
    <cellStyle name="检查单元格 2 3 2" xfId="1532"/>
    <cellStyle name="检查单元格 2 3 3" xfId="1533"/>
    <cellStyle name="检查单元格 2 4" xfId="1534"/>
    <cellStyle name="检查单元格 2 5" xfId="1535"/>
    <cellStyle name="检查单元格 3" xfId="1536"/>
    <cellStyle name="检查单元格 4" xfId="1537"/>
    <cellStyle name="解释性文本 2" xfId="1538"/>
    <cellStyle name="解释性文本 2 2" xfId="1539"/>
    <cellStyle name="解释性文本 2 3 2" xfId="1540"/>
    <cellStyle name="解释性文本 2 3 3" xfId="1541"/>
    <cellStyle name="解释性文本 2 4" xfId="1542"/>
    <cellStyle name="解释性文本 2 5" xfId="1543"/>
    <cellStyle name="解释性文本 3" xfId="1544"/>
    <cellStyle name="解释性文本 4" xfId="1545"/>
    <cellStyle name="警告文本 2" xfId="1546"/>
    <cellStyle name="警告文本 2 2" xfId="1547"/>
    <cellStyle name="警告文本 2 2 4" xfId="1548"/>
    <cellStyle name="警告文本 2 3" xfId="1549"/>
    <cellStyle name="样式 1 2" xfId="1550"/>
    <cellStyle name="警告文本 2 4" xfId="1551"/>
    <cellStyle name="样式 1 3" xfId="1552"/>
    <cellStyle name="警告文本 2 5" xfId="1553"/>
    <cellStyle name="样式 1 4" xfId="1554"/>
    <cellStyle name="警告文本 2 6" xfId="1555"/>
    <cellStyle name="警告文本 3" xfId="1556"/>
    <cellStyle name="警告文本 4" xfId="1557"/>
    <cellStyle name="链接单元格 2" xfId="1558"/>
    <cellStyle name="链接单元格 2 2" xfId="1559"/>
    <cellStyle name="链接单元格 2 2 2" xfId="1560"/>
    <cellStyle name="链接单元格 2 2 3" xfId="1561"/>
    <cellStyle name="样式 1 2 2" xfId="1562"/>
    <cellStyle name="链接单元格 2 2 4" xfId="1563"/>
    <cellStyle name="链接单元格 2 3" xfId="1564"/>
    <cellStyle name="链接单元格 2 3 2" xfId="1565"/>
    <cellStyle name="链接单元格 2 3 3" xfId="1566"/>
    <cellStyle name="链接单元格 2 4" xfId="1567"/>
    <cellStyle name="链接单元格 2 5" xfId="1568"/>
    <cellStyle name="链接单元格 3" xfId="1569"/>
    <cellStyle name="链接单元格 4" xfId="1570"/>
    <cellStyle name="霓付 [0]_97MBO" xfId="1571"/>
    <cellStyle name="烹拳_97MBO" xfId="1572"/>
    <cellStyle name="千分位[0]_ 白土" xfId="1573"/>
    <cellStyle name="千分位_ 白土" xfId="1574"/>
    <cellStyle name="千位[0]_ 应交税金审定表" xfId="1575"/>
    <cellStyle name="千位分隔 2" xfId="1576"/>
    <cellStyle name="千位分隔 2 2" xfId="1577"/>
    <cellStyle name="千位分隔 2 2 2" xfId="1578"/>
    <cellStyle name="千位分隔 2 2 2 2" xfId="1579"/>
    <cellStyle name="千位分隔 2 2 2 2 2" xfId="1580"/>
    <cellStyle name="千位分隔 2 2 2 2 3" xfId="1581"/>
    <cellStyle name="千位分隔 2 2 2 3" xfId="1582"/>
    <cellStyle name="千位分隔 2 2 2 3 2" xfId="1583"/>
    <cellStyle name="千位分隔 2 2 2 3 3" xfId="1584"/>
    <cellStyle name="千位分隔 2 2 2 4" xfId="1585"/>
    <cellStyle name="千位分隔 2 2 2 4 2" xfId="1586"/>
    <cellStyle name="千位分隔 2 2 2 5" xfId="1587"/>
    <cellStyle name="千位分隔 2 2 2 5 2" xfId="1588"/>
    <cellStyle name="千位分隔 2 2 2 6" xfId="1589"/>
    <cellStyle name="千位分隔 2 2 3" xfId="1590"/>
    <cellStyle name="千位分隔 2 2 3 3" xfId="1591"/>
    <cellStyle name="千位分隔 2 2 4" xfId="1592"/>
    <cellStyle name="千位分隔 2 2 5 2" xfId="1593"/>
    <cellStyle name="千位分隔 2 2 6" xfId="1594"/>
    <cellStyle name="千位分隔 2 2 6 2" xfId="1595"/>
    <cellStyle name="千位分隔 2 3" xfId="1596"/>
    <cellStyle name="千位分隔 2 3 2 2" xfId="1597"/>
    <cellStyle name="千位分隔 2 3 2 2 2" xfId="1598"/>
    <cellStyle name="千位分隔 2 3 2 2 3" xfId="1599"/>
    <cellStyle name="千位分隔 2 3 2 3" xfId="1600"/>
    <cellStyle name="千位分隔 2 3 2 3 2" xfId="1601"/>
    <cellStyle name="千位分隔 2 3 2 3 3" xfId="1602"/>
    <cellStyle name="千位分隔 2 3 2 4" xfId="1603"/>
    <cellStyle name="千位分隔 2 3 2 5" xfId="1604"/>
    <cellStyle name="千位分隔 2 3 3" xfId="1605"/>
    <cellStyle name="千位分隔 2 3 3 2" xfId="1606"/>
    <cellStyle name="千位分隔 2 3 3 3" xfId="1607"/>
    <cellStyle name="千位分隔 2 3 4" xfId="1608"/>
    <cellStyle name="千位分隔 2 3 4 2" xfId="1609"/>
    <cellStyle name="千位分隔 2 3 4 3" xfId="1610"/>
    <cellStyle name="千位分隔 2 5" xfId="1611"/>
    <cellStyle name="千位分隔 2 5 2" xfId="1612"/>
    <cellStyle name="千位分隔 2 5 3" xfId="1613"/>
    <cellStyle name="千位分隔 2 6" xfId="1614"/>
    <cellStyle name="千位分隔 2 6 2" xfId="1615"/>
    <cellStyle name="千位分隔 2 6 3" xfId="1616"/>
    <cellStyle name="千位分隔 2 7" xfId="1617"/>
    <cellStyle name="千位分隔 2 7 2" xfId="1618"/>
    <cellStyle name="千位分隔 2 8" xfId="1619"/>
    <cellStyle name="千位分隔 2 8 2" xfId="1620"/>
    <cellStyle name="强调文字颜色 3 2 5" xfId="1621"/>
    <cellStyle name="千位分隔 3 2 2 2" xfId="1622"/>
    <cellStyle name="千位分隔 3 2 2 2 3" xfId="1623"/>
    <cellStyle name="千位分隔 3 2 2 3" xfId="1624"/>
    <cellStyle name="千位分隔 3 4 2" xfId="1625"/>
    <cellStyle name="千位分隔 3 5 2" xfId="1626"/>
    <cellStyle name="千位分隔 3 6" xfId="1627"/>
    <cellStyle name="千位分隔 3 7" xfId="1628"/>
    <cellStyle name="千位分隔 4 2" xfId="1629"/>
    <cellStyle name="千位分隔 4 2 2" xfId="1630"/>
    <cellStyle name="千位分隔 4 3" xfId="1631"/>
    <cellStyle name="千位分隔 4 4" xfId="1632"/>
    <cellStyle name="千位分隔 5 2" xfId="1633"/>
    <cellStyle name="千位分隔 5 3" xfId="1634"/>
    <cellStyle name="千位分隔 5 4" xfId="1635"/>
    <cellStyle name="千位分隔 6" xfId="1636"/>
    <cellStyle name="千位分隔 7" xfId="1637"/>
    <cellStyle name="千位分隔 7 2" xfId="1638"/>
    <cellStyle name="千位分隔 8" xfId="1639"/>
    <cellStyle name="千位分隔 8 2" xfId="1640"/>
    <cellStyle name="输入 2 4" xfId="1641"/>
    <cellStyle name="千位分隔[0] 2 2" xfId="1642"/>
    <cellStyle name="输入 2 5" xfId="1643"/>
    <cellStyle name="千位分隔[0] 2 3" xfId="1644"/>
    <cellStyle name="钎霖_laroux" xfId="1645"/>
    <cellStyle name="强调文字颜色 1 2 2" xfId="1646"/>
    <cellStyle name="强调文字颜色 1 2 2 2" xfId="1647"/>
    <cellStyle name="强调文字颜色 1 2 2 3" xfId="1648"/>
    <cellStyle name="强调文字颜色 1 2 2 4" xfId="1649"/>
    <cellStyle name="强调文字颜色 1 2 3" xfId="1650"/>
    <cellStyle name="强调文字颜色 1 2 3 2" xfId="1651"/>
    <cellStyle name="强调文字颜色 1 2 3 3" xfId="1652"/>
    <cellStyle name="强调文字颜色 1 2 4" xfId="1653"/>
    <cellStyle name="强调文字颜色 1 2 5" xfId="1654"/>
    <cellStyle name="强调文字颜色 1 3" xfId="1655"/>
    <cellStyle name="强调文字颜色 1 4" xfId="1656"/>
    <cellStyle name="强调文字颜色 2 2" xfId="1657"/>
    <cellStyle name="强调文字颜色 2 2 2" xfId="1658"/>
    <cellStyle name="强调文字颜色 2 2 2 4" xfId="1659"/>
    <cellStyle name="强调文字颜色 2 2 3" xfId="1660"/>
    <cellStyle name="强调文字颜色 2 2 4" xfId="1661"/>
    <cellStyle name="强调文字颜色 2 2 5" xfId="1662"/>
    <cellStyle name="强调文字颜色 2 3" xfId="1663"/>
    <cellStyle name="强调文字颜色 2 4" xfId="1664"/>
    <cellStyle name="强调文字颜色 3 2" xfId="1665"/>
    <cellStyle name="强调文字颜色 3 2 2" xfId="1666"/>
    <cellStyle name="强调文字颜色 3 2 2 2" xfId="1667"/>
    <cellStyle name="强调文字颜色 3 2 2 3" xfId="1668"/>
    <cellStyle name="强调文字颜色 3 2 2 4" xfId="1669"/>
    <cellStyle name="强调文字颜色 3 2 3" xfId="1670"/>
    <cellStyle name="强调文字颜色 3 2 3 2" xfId="1671"/>
    <cellStyle name="强调文字颜色 3 2 4" xfId="1672"/>
    <cellStyle name="强调文字颜色 3 3" xfId="1673"/>
    <cellStyle name="强调文字颜色 3 4" xfId="1674"/>
    <cellStyle name="强调文字颜色 4 2" xfId="1675"/>
    <cellStyle name="强调文字颜色 4 2 2" xfId="1676"/>
    <cellStyle name="强调文字颜色 4 2 2 2" xfId="1677"/>
    <cellStyle name="强调文字颜色 4 2 2 3" xfId="1678"/>
    <cellStyle name="强调文字颜色 4 2 2 4" xfId="1679"/>
    <cellStyle name="强调文字颜色 4 2 3" xfId="1680"/>
    <cellStyle name="强调文字颜色 4 2 3 2" xfId="1681"/>
    <cellStyle name="强调文字颜色 4 2 3 3" xfId="1682"/>
    <cellStyle name="强调文字颜色 4 2 4" xfId="1683"/>
    <cellStyle name="强调文字颜色 4 2 5" xfId="1684"/>
    <cellStyle name="强调文字颜色 4 3" xfId="1685"/>
    <cellStyle name="强调文字颜色 4 4" xfId="1686"/>
    <cellStyle name="强调文字颜色 5 2" xfId="1687"/>
    <cellStyle name="强调文字颜色 5 2 2 2" xfId="1688"/>
    <cellStyle name="强调文字颜色 5 2 2 3" xfId="1689"/>
    <cellStyle name="强调文字颜色 5 2 2 4" xfId="1690"/>
    <cellStyle name="强调文字颜色 5 2 4" xfId="1691"/>
    <cellStyle name="强调文字颜色 5 2 5" xfId="1692"/>
    <cellStyle name="强调文字颜色 5 3" xfId="1693"/>
    <cellStyle name="强调文字颜色 5 4" xfId="1694"/>
    <cellStyle name="强调文字颜色 6 2" xfId="1695"/>
    <cellStyle name="强调文字颜色 6 2 2" xfId="1696"/>
    <cellStyle name="强调文字颜色 6 2 2 2" xfId="1697"/>
    <cellStyle name="强调文字颜色 6 2 2 3" xfId="1698"/>
    <cellStyle name="强调文字颜色 6 2 2 4" xfId="1699"/>
    <cellStyle name="强调文字颜色 6 2 3 2" xfId="1700"/>
    <cellStyle name="强调文字颜色 6 2 4" xfId="1701"/>
    <cellStyle name="强调文字颜色 6 2 5" xfId="1702"/>
    <cellStyle name="强调文字颜色 6 3" xfId="1703"/>
    <cellStyle name="强调文字颜色 6 4" xfId="1704"/>
    <cellStyle name="适中 2 2 2" xfId="1705"/>
    <cellStyle name="适中 2 2 3" xfId="1706"/>
    <cellStyle name="适中 2 2 4" xfId="1707"/>
    <cellStyle name="适中 2 3 2" xfId="1708"/>
    <cellStyle name="适中 2 3 3" xfId="1709"/>
    <cellStyle name="适中 2 4" xfId="1710"/>
    <cellStyle name="适中 2 5" xfId="1711"/>
    <cellStyle name="适中 4" xfId="1712"/>
    <cellStyle name="输出 2" xfId="1713"/>
    <cellStyle name="输出 2 2" xfId="1714"/>
    <cellStyle name="输出 2 4" xfId="1715"/>
    <cellStyle name="输出 2 5" xfId="1716"/>
    <cellStyle name="输出 3" xfId="1717"/>
    <cellStyle name="输出 4" xfId="1718"/>
    <cellStyle name="输入 2 2" xfId="1719"/>
    <cellStyle name="输入 2 2 2" xfId="1720"/>
    <cellStyle name="输入 2 2 3" xfId="1721"/>
    <cellStyle name="输入 2 2 4" xfId="1722"/>
    <cellStyle name="输入 2 3" xfId="1723"/>
    <cellStyle name="输入 2 3 2" xfId="1724"/>
    <cellStyle name="输入 2 3 3" xfId="1725"/>
    <cellStyle name="输入 4" xfId="1726"/>
    <cellStyle name="样式 1 3 2" xfId="1727"/>
    <cellStyle name="一般_NEGS" xfId="1728"/>
    <cellStyle name="注释 2" xfId="1729"/>
    <cellStyle name="注释 2 2" xfId="1730"/>
    <cellStyle name="注释 2 2 2" xfId="1731"/>
    <cellStyle name="注释 2 2 3" xfId="1732"/>
    <cellStyle name="注释 2 3" xfId="1733"/>
    <cellStyle name="注释 2 4" xfId="1734"/>
    <cellStyle name="注释 2 5" xfId="1735"/>
    <cellStyle name="注释 4" xfId="1736"/>
    <cellStyle name="资产" xfId="1737"/>
    <cellStyle name="资产 2" xfId="1738"/>
    <cellStyle name="콤마 [0]_BOILER-CO1" xfId="1739"/>
    <cellStyle name="콤마_BOILER-CO1" xfId="1740"/>
    <cellStyle name="통화_BOILER-CO1" xfId="1741"/>
    <cellStyle name="표준_0N-HANDLING " xfId="17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8" Type="http://schemas.openxmlformats.org/officeDocument/2006/relationships/sharedStrings" Target="sharedStrings.xml"/><Relationship Id="rId107" Type="http://schemas.openxmlformats.org/officeDocument/2006/relationships/styles" Target="styles.xml"/><Relationship Id="rId106" Type="http://schemas.openxmlformats.org/officeDocument/2006/relationships/theme" Target="theme/theme1.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933450</xdr:colOff>
      <xdr:row>12</xdr:row>
      <xdr:rowOff>133350</xdr:rowOff>
    </xdr:from>
    <xdr:to>
      <xdr:col>4</xdr:col>
      <xdr:colOff>28575</xdr:colOff>
      <xdr:row>12</xdr:row>
      <xdr:rowOff>133350</xdr:rowOff>
    </xdr:to>
    <xdr:sp>
      <xdr:nvSpPr>
        <xdr:cNvPr id="360923" name="Line 1"/>
        <xdr:cNvSpPr>
          <a:spLocks noChangeShapeType="1"/>
        </xdr:cNvSpPr>
      </xdr:nvSpPr>
      <xdr:spPr>
        <a:xfrm>
          <a:off x="3302000" y="1811655"/>
          <a:ext cx="4730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1104900</xdr:colOff>
      <xdr:row>12</xdr:row>
      <xdr:rowOff>133350</xdr:rowOff>
    </xdr:from>
    <xdr:to>
      <xdr:col>3</xdr:col>
      <xdr:colOff>1104900</xdr:colOff>
      <xdr:row>14</xdr:row>
      <xdr:rowOff>114300</xdr:rowOff>
    </xdr:to>
    <xdr:sp>
      <xdr:nvSpPr>
        <xdr:cNvPr id="360924" name="Line 2"/>
        <xdr:cNvSpPr>
          <a:spLocks noChangeShapeType="1"/>
        </xdr:cNvSpPr>
      </xdr:nvSpPr>
      <xdr:spPr>
        <a:xfrm flipH="1">
          <a:off x="3473450" y="1811655"/>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13</xdr:row>
      <xdr:rowOff>104775</xdr:rowOff>
    </xdr:from>
    <xdr:to>
      <xdr:col>3</xdr:col>
      <xdr:colOff>1377950</xdr:colOff>
      <xdr:row>13</xdr:row>
      <xdr:rowOff>104775</xdr:rowOff>
    </xdr:to>
    <xdr:sp>
      <xdr:nvSpPr>
        <xdr:cNvPr id="360925" name="Line 3"/>
        <xdr:cNvSpPr>
          <a:spLocks noChangeShapeType="1"/>
        </xdr:cNvSpPr>
      </xdr:nvSpPr>
      <xdr:spPr>
        <a:xfrm flipV="1">
          <a:off x="3746500" y="1981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571500</xdr:colOff>
      <xdr:row>9</xdr:row>
      <xdr:rowOff>114300</xdr:rowOff>
    </xdr:from>
    <xdr:to>
      <xdr:col>4</xdr:col>
      <xdr:colOff>19050</xdr:colOff>
      <xdr:row>9</xdr:row>
      <xdr:rowOff>114300</xdr:rowOff>
    </xdr:to>
    <xdr:sp>
      <xdr:nvSpPr>
        <xdr:cNvPr id="360926" name="Line 4"/>
        <xdr:cNvSpPr>
          <a:spLocks noChangeShapeType="1"/>
        </xdr:cNvSpPr>
      </xdr:nvSpPr>
      <xdr:spPr>
        <a:xfrm>
          <a:off x="2940050" y="1198245"/>
          <a:ext cx="8255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9</xdr:row>
      <xdr:rowOff>123825</xdr:rowOff>
    </xdr:from>
    <xdr:to>
      <xdr:col>3</xdr:col>
      <xdr:colOff>819150</xdr:colOff>
      <xdr:row>11</xdr:row>
      <xdr:rowOff>85725</xdr:rowOff>
    </xdr:to>
    <xdr:sp>
      <xdr:nvSpPr>
        <xdr:cNvPr id="360927" name="Line 6"/>
        <xdr:cNvSpPr>
          <a:spLocks noChangeShapeType="1"/>
        </xdr:cNvSpPr>
      </xdr:nvSpPr>
      <xdr:spPr>
        <a:xfrm>
          <a:off x="3187700" y="1207770"/>
          <a:ext cx="0" cy="35814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10</xdr:row>
      <xdr:rowOff>85725</xdr:rowOff>
    </xdr:from>
    <xdr:to>
      <xdr:col>4</xdr:col>
      <xdr:colOff>9525</xdr:colOff>
      <xdr:row>10</xdr:row>
      <xdr:rowOff>85725</xdr:rowOff>
    </xdr:to>
    <xdr:sp>
      <xdr:nvSpPr>
        <xdr:cNvPr id="360928" name="Line 7"/>
        <xdr:cNvSpPr>
          <a:spLocks noChangeShapeType="1"/>
        </xdr:cNvSpPr>
      </xdr:nvSpPr>
      <xdr:spPr>
        <a:xfrm>
          <a:off x="3187700" y="1367790"/>
          <a:ext cx="5683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11</xdr:row>
      <xdr:rowOff>85725</xdr:rowOff>
    </xdr:from>
    <xdr:to>
      <xdr:col>3</xdr:col>
      <xdr:colOff>1377950</xdr:colOff>
      <xdr:row>11</xdr:row>
      <xdr:rowOff>85725</xdr:rowOff>
    </xdr:to>
    <xdr:sp>
      <xdr:nvSpPr>
        <xdr:cNvPr id="360929" name="Line 8"/>
        <xdr:cNvSpPr>
          <a:spLocks noChangeShapeType="1"/>
        </xdr:cNvSpPr>
      </xdr:nvSpPr>
      <xdr:spPr>
        <a:xfrm>
          <a:off x="3187700" y="1565910"/>
          <a:ext cx="5588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21</xdr:row>
      <xdr:rowOff>123825</xdr:rowOff>
    </xdr:from>
    <xdr:to>
      <xdr:col>3</xdr:col>
      <xdr:colOff>1285875</xdr:colOff>
      <xdr:row>36</xdr:row>
      <xdr:rowOff>114300</xdr:rowOff>
    </xdr:to>
    <xdr:sp>
      <xdr:nvSpPr>
        <xdr:cNvPr id="360930" name="Line 10"/>
        <xdr:cNvSpPr>
          <a:spLocks noChangeShapeType="1"/>
        </xdr:cNvSpPr>
      </xdr:nvSpPr>
      <xdr:spPr>
        <a:xfrm>
          <a:off x="3625850" y="3585210"/>
          <a:ext cx="28575" cy="296227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22</xdr:row>
      <xdr:rowOff>114300</xdr:rowOff>
    </xdr:from>
    <xdr:to>
      <xdr:col>4</xdr:col>
      <xdr:colOff>19050</xdr:colOff>
      <xdr:row>22</xdr:row>
      <xdr:rowOff>114300</xdr:rowOff>
    </xdr:to>
    <xdr:sp>
      <xdr:nvSpPr>
        <xdr:cNvPr id="360931" name="Line 16"/>
        <xdr:cNvSpPr>
          <a:spLocks noChangeShapeType="1"/>
        </xdr:cNvSpPr>
      </xdr:nvSpPr>
      <xdr:spPr>
        <a:xfrm>
          <a:off x="3635375" y="377380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323850</xdr:colOff>
      <xdr:row>21</xdr:row>
      <xdr:rowOff>123825</xdr:rowOff>
    </xdr:from>
    <xdr:to>
      <xdr:col>3</xdr:col>
      <xdr:colOff>1371600</xdr:colOff>
      <xdr:row>21</xdr:row>
      <xdr:rowOff>123825</xdr:rowOff>
    </xdr:to>
    <xdr:sp>
      <xdr:nvSpPr>
        <xdr:cNvPr id="360932" name="Line 17"/>
        <xdr:cNvSpPr>
          <a:spLocks noChangeShapeType="1"/>
        </xdr:cNvSpPr>
      </xdr:nvSpPr>
      <xdr:spPr>
        <a:xfrm>
          <a:off x="2692400" y="3585210"/>
          <a:ext cx="10477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638175</xdr:colOff>
      <xdr:row>39</xdr:row>
      <xdr:rowOff>123825</xdr:rowOff>
    </xdr:from>
    <xdr:to>
      <xdr:col>2</xdr:col>
      <xdr:colOff>1181100</xdr:colOff>
      <xdr:row>39</xdr:row>
      <xdr:rowOff>123825</xdr:rowOff>
    </xdr:to>
    <xdr:sp>
      <xdr:nvSpPr>
        <xdr:cNvPr id="360933" name="Line 23"/>
        <xdr:cNvSpPr>
          <a:spLocks noChangeShapeType="1"/>
        </xdr:cNvSpPr>
      </xdr:nvSpPr>
      <xdr:spPr>
        <a:xfrm>
          <a:off x="1781175" y="7151370"/>
          <a:ext cx="5429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514350</xdr:colOff>
      <xdr:row>46</xdr:row>
      <xdr:rowOff>123825</xdr:rowOff>
    </xdr:from>
    <xdr:to>
      <xdr:col>4</xdr:col>
      <xdr:colOff>28575</xdr:colOff>
      <xdr:row>46</xdr:row>
      <xdr:rowOff>123825</xdr:rowOff>
    </xdr:to>
    <xdr:sp>
      <xdr:nvSpPr>
        <xdr:cNvPr id="360934" name="Line 27"/>
        <xdr:cNvSpPr>
          <a:spLocks noChangeShapeType="1"/>
        </xdr:cNvSpPr>
      </xdr:nvSpPr>
      <xdr:spPr>
        <a:xfrm>
          <a:off x="2882900" y="8486775"/>
          <a:ext cx="892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53</xdr:row>
      <xdr:rowOff>95250</xdr:rowOff>
    </xdr:from>
    <xdr:to>
      <xdr:col>2</xdr:col>
      <xdr:colOff>1225550</xdr:colOff>
      <xdr:row>53</xdr:row>
      <xdr:rowOff>95250</xdr:rowOff>
    </xdr:to>
    <xdr:sp>
      <xdr:nvSpPr>
        <xdr:cNvPr id="360935" name="Line 29"/>
        <xdr:cNvSpPr>
          <a:spLocks noChangeShapeType="1"/>
        </xdr:cNvSpPr>
      </xdr:nvSpPr>
      <xdr:spPr>
        <a:xfrm>
          <a:off x="2009775" y="9845040"/>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55</xdr:row>
      <xdr:rowOff>104775</xdr:rowOff>
    </xdr:from>
    <xdr:to>
      <xdr:col>2</xdr:col>
      <xdr:colOff>1225550</xdr:colOff>
      <xdr:row>55</xdr:row>
      <xdr:rowOff>104775</xdr:rowOff>
    </xdr:to>
    <xdr:sp>
      <xdr:nvSpPr>
        <xdr:cNvPr id="360936" name="Line 35"/>
        <xdr:cNvSpPr>
          <a:spLocks noChangeShapeType="1"/>
        </xdr:cNvSpPr>
      </xdr:nvSpPr>
      <xdr:spPr>
        <a:xfrm>
          <a:off x="2009775" y="10250805"/>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552450</xdr:colOff>
      <xdr:row>53</xdr:row>
      <xdr:rowOff>114300</xdr:rowOff>
    </xdr:from>
    <xdr:to>
      <xdr:col>4</xdr:col>
      <xdr:colOff>38100</xdr:colOff>
      <xdr:row>53</xdr:row>
      <xdr:rowOff>114300</xdr:rowOff>
    </xdr:to>
    <xdr:sp>
      <xdr:nvSpPr>
        <xdr:cNvPr id="360937" name="Line 36"/>
        <xdr:cNvSpPr>
          <a:spLocks noChangeShapeType="1"/>
        </xdr:cNvSpPr>
      </xdr:nvSpPr>
      <xdr:spPr>
        <a:xfrm>
          <a:off x="2921000" y="9864090"/>
          <a:ext cx="8636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54</xdr:row>
      <xdr:rowOff>85725</xdr:rowOff>
    </xdr:from>
    <xdr:to>
      <xdr:col>4</xdr:col>
      <xdr:colOff>19050</xdr:colOff>
      <xdr:row>54</xdr:row>
      <xdr:rowOff>85725</xdr:rowOff>
    </xdr:to>
    <xdr:sp>
      <xdr:nvSpPr>
        <xdr:cNvPr id="360938" name="Line 37"/>
        <xdr:cNvSpPr>
          <a:spLocks noChangeShapeType="1"/>
        </xdr:cNvSpPr>
      </xdr:nvSpPr>
      <xdr:spPr>
        <a:xfrm>
          <a:off x="3502025" y="10033635"/>
          <a:ext cx="263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56</xdr:row>
      <xdr:rowOff>114300</xdr:rowOff>
    </xdr:from>
    <xdr:to>
      <xdr:col>2</xdr:col>
      <xdr:colOff>1209675</xdr:colOff>
      <xdr:row>56</xdr:row>
      <xdr:rowOff>114300</xdr:rowOff>
    </xdr:to>
    <xdr:sp>
      <xdr:nvSpPr>
        <xdr:cNvPr id="360939" name="Line 39"/>
        <xdr:cNvSpPr>
          <a:spLocks noChangeShapeType="1"/>
        </xdr:cNvSpPr>
      </xdr:nvSpPr>
      <xdr:spPr>
        <a:xfrm>
          <a:off x="1990725" y="1045845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57</xdr:row>
      <xdr:rowOff>114300</xdr:rowOff>
    </xdr:from>
    <xdr:to>
      <xdr:col>2</xdr:col>
      <xdr:colOff>1219200</xdr:colOff>
      <xdr:row>57</xdr:row>
      <xdr:rowOff>114300</xdr:rowOff>
    </xdr:to>
    <xdr:sp>
      <xdr:nvSpPr>
        <xdr:cNvPr id="360940" name="Line 40"/>
        <xdr:cNvSpPr>
          <a:spLocks noChangeShapeType="1"/>
        </xdr:cNvSpPr>
      </xdr:nvSpPr>
      <xdr:spPr>
        <a:xfrm>
          <a:off x="2009775" y="10656570"/>
          <a:ext cx="3524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571500</xdr:colOff>
      <xdr:row>9</xdr:row>
      <xdr:rowOff>104775</xdr:rowOff>
    </xdr:from>
    <xdr:to>
      <xdr:col>2</xdr:col>
      <xdr:colOff>1162050</xdr:colOff>
      <xdr:row>9</xdr:row>
      <xdr:rowOff>104775</xdr:rowOff>
    </xdr:to>
    <xdr:sp>
      <xdr:nvSpPr>
        <xdr:cNvPr id="360941" name="Line 42"/>
        <xdr:cNvSpPr>
          <a:spLocks noChangeShapeType="1"/>
        </xdr:cNvSpPr>
      </xdr:nvSpPr>
      <xdr:spPr>
        <a:xfrm>
          <a:off x="1714500" y="1188720"/>
          <a:ext cx="590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9</xdr:row>
      <xdr:rowOff>123825</xdr:rowOff>
    </xdr:from>
    <xdr:to>
      <xdr:col>2</xdr:col>
      <xdr:colOff>866775</xdr:colOff>
      <xdr:row>38</xdr:row>
      <xdr:rowOff>104775</xdr:rowOff>
    </xdr:to>
    <xdr:sp>
      <xdr:nvSpPr>
        <xdr:cNvPr id="360942" name="Line 43"/>
        <xdr:cNvSpPr>
          <a:spLocks noChangeShapeType="1"/>
        </xdr:cNvSpPr>
      </xdr:nvSpPr>
      <xdr:spPr>
        <a:xfrm>
          <a:off x="2000250" y="1207770"/>
          <a:ext cx="9525" cy="57264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14</xdr:row>
      <xdr:rowOff>123825</xdr:rowOff>
    </xdr:from>
    <xdr:to>
      <xdr:col>3</xdr:col>
      <xdr:colOff>1371600</xdr:colOff>
      <xdr:row>14</xdr:row>
      <xdr:rowOff>123825</xdr:rowOff>
    </xdr:to>
    <xdr:sp>
      <xdr:nvSpPr>
        <xdr:cNvPr id="360943" name="Line 46"/>
        <xdr:cNvSpPr>
          <a:spLocks noChangeShapeType="1"/>
        </xdr:cNvSpPr>
      </xdr:nvSpPr>
      <xdr:spPr>
        <a:xfrm>
          <a:off x="3482975" y="2198370"/>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13</xdr:row>
      <xdr:rowOff>114300</xdr:rowOff>
    </xdr:from>
    <xdr:to>
      <xdr:col>3</xdr:col>
      <xdr:colOff>1371600</xdr:colOff>
      <xdr:row>13</xdr:row>
      <xdr:rowOff>114300</xdr:rowOff>
    </xdr:to>
    <xdr:sp>
      <xdr:nvSpPr>
        <xdr:cNvPr id="360944" name="Line 47"/>
        <xdr:cNvSpPr>
          <a:spLocks noChangeShapeType="1"/>
        </xdr:cNvSpPr>
      </xdr:nvSpPr>
      <xdr:spPr>
        <a:xfrm>
          <a:off x="3482975" y="1990725"/>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15</xdr:row>
      <xdr:rowOff>85725</xdr:rowOff>
    </xdr:from>
    <xdr:to>
      <xdr:col>3</xdr:col>
      <xdr:colOff>0</xdr:colOff>
      <xdr:row>15</xdr:row>
      <xdr:rowOff>85725</xdr:rowOff>
    </xdr:to>
    <xdr:sp>
      <xdr:nvSpPr>
        <xdr:cNvPr id="360945" name="Line 48"/>
        <xdr:cNvSpPr>
          <a:spLocks noChangeShapeType="1"/>
        </xdr:cNvSpPr>
      </xdr:nvSpPr>
      <xdr:spPr>
        <a:xfrm>
          <a:off x="2009775" y="2358390"/>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21</xdr:row>
      <xdr:rowOff>123825</xdr:rowOff>
    </xdr:from>
    <xdr:to>
      <xdr:col>3</xdr:col>
      <xdr:colOff>9525</xdr:colOff>
      <xdr:row>21</xdr:row>
      <xdr:rowOff>123825</xdr:rowOff>
    </xdr:to>
    <xdr:sp>
      <xdr:nvSpPr>
        <xdr:cNvPr id="360946" name="Line 54"/>
        <xdr:cNvSpPr>
          <a:spLocks noChangeShapeType="1"/>
        </xdr:cNvSpPr>
      </xdr:nvSpPr>
      <xdr:spPr>
        <a:xfrm>
          <a:off x="2028825" y="3585210"/>
          <a:ext cx="3492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38</xdr:row>
      <xdr:rowOff>114300</xdr:rowOff>
    </xdr:from>
    <xdr:to>
      <xdr:col>2</xdr:col>
      <xdr:colOff>1181100</xdr:colOff>
      <xdr:row>38</xdr:row>
      <xdr:rowOff>114300</xdr:rowOff>
    </xdr:to>
    <xdr:sp>
      <xdr:nvSpPr>
        <xdr:cNvPr id="360947" name="Line 56"/>
        <xdr:cNvSpPr>
          <a:spLocks noChangeShapeType="1"/>
        </xdr:cNvSpPr>
      </xdr:nvSpPr>
      <xdr:spPr>
        <a:xfrm>
          <a:off x="2000250" y="69437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161925</xdr:colOff>
      <xdr:row>9</xdr:row>
      <xdr:rowOff>114300</xdr:rowOff>
    </xdr:from>
    <xdr:to>
      <xdr:col>7</xdr:col>
      <xdr:colOff>923925</xdr:colOff>
      <xdr:row>9</xdr:row>
      <xdr:rowOff>114300</xdr:rowOff>
    </xdr:to>
    <xdr:sp>
      <xdr:nvSpPr>
        <xdr:cNvPr id="360948" name="Line 59"/>
        <xdr:cNvSpPr>
          <a:spLocks noChangeShapeType="1"/>
        </xdr:cNvSpPr>
      </xdr:nvSpPr>
      <xdr:spPr>
        <a:xfrm>
          <a:off x="6219825" y="1198245"/>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9</xdr:row>
      <xdr:rowOff>123825</xdr:rowOff>
    </xdr:from>
    <xdr:to>
      <xdr:col>7</xdr:col>
      <xdr:colOff>552450</xdr:colOff>
      <xdr:row>20</xdr:row>
      <xdr:rowOff>123825</xdr:rowOff>
    </xdr:to>
    <xdr:sp>
      <xdr:nvSpPr>
        <xdr:cNvPr id="360949" name="Line 60"/>
        <xdr:cNvSpPr>
          <a:spLocks noChangeShapeType="1"/>
        </xdr:cNvSpPr>
      </xdr:nvSpPr>
      <xdr:spPr>
        <a:xfrm>
          <a:off x="6581775" y="1207770"/>
          <a:ext cx="28575" cy="217932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11</xdr:row>
      <xdr:rowOff>76200</xdr:rowOff>
    </xdr:from>
    <xdr:to>
      <xdr:col>7</xdr:col>
      <xdr:colOff>952500</xdr:colOff>
      <xdr:row>11</xdr:row>
      <xdr:rowOff>76200</xdr:rowOff>
    </xdr:to>
    <xdr:sp>
      <xdr:nvSpPr>
        <xdr:cNvPr id="360950" name="Line 61"/>
        <xdr:cNvSpPr>
          <a:spLocks noChangeShapeType="1"/>
        </xdr:cNvSpPr>
      </xdr:nvSpPr>
      <xdr:spPr>
        <a:xfrm>
          <a:off x="6591300" y="1556385"/>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12</xdr:row>
      <xdr:rowOff>85725</xdr:rowOff>
    </xdr:from>
    <xdr:to>
      <xdr:col>7</xdr:col>
      <xdr:colOff>962025</xdr:colOff>
      <xdr:row>12</xdr:row>
      <xdr:rowOff>85725</xdr:rowOff>
    </xdr:to>
    <xdr:sp>
      <xdr:nvSpPr>
        <xdr:cNvPr id="360951" name="Line 62"/>
        <xdr:cNvSpPr>
          <a:spLocks noChangeShapeType="1"/>
        </xdr:cNvSpPr>
      </xdr:nvSpPr>
      <xdr:spPr>
        <a:xfrm>
          <a:off x="6581775" y="176403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13</xdr:row>
      <xdr:rowOff>104775</xdr:rowOff>
    </xdr:from>
    <xdr:to>
      <xdr:col>7</xdr:col>
      <xdr:colOff>962025</xdr:colOff>
      <xdr:row>13</xdr:row>
      <xdr:rowOff>104775</xdr:rowOff>
    </xdr:to>
    <xdr:sp>
      <xdr:nvSpPr>
        <xdr:cNvPr id="360952" name="Line 63"/>
        <xdr:cNvSpPr>
          <a:spLocks noChangeShapeType="1"/>
        </xdr:cNvSpPr>
      </xdr:nvSpPr>
      <xdr:spPr>
        <a:xfrm>
          <a:off x="6591300" y="1981200"/>
          <a:ext cx="4286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14</xdr:row>
      <xdr:rowOff>123825</xdr:rowOff>
    </xdr:from>
    <xdr:to>
      <xdr:col>7</xdr:col>
      <xdr:colOff>914400</xdr:colOff>
      <xdr:row>14</xdr:row>
      <xdr:rowOff>123825</xdr:rowOff>
    </xdr:to>
    <xdr:sp>
      <xdr:nvSpPr>
        <xdr:cNvPr id="360953" name="Line 64"/>
        <xdr:cNvSpPr>
          <a:spLocks noChangeShapeType="1"/>
        </xdr:cNvSpPr>
      </xdr:nvSpPr>
      <xdr:spPr>
        <a:xfrm>
          <a:off x="6581775" y="219837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18</xdr:row>
      <xdr:rowOff>95250</xdr:rowOff>
    </xdr:from>
    <xdr:to>
      <xdr:col>7</xdr:col>
      <xdr:colOff>962025</xdr:colOff>
      <xdr:row>18</xdr:row>
      <xdr:rowOff>95250</xdr:rowOff>
    </xdr:to>
    <xdr:sp>
      <xdr:nvSpPr>
        <xdr:cNvPr id="360954" name="Line 65"/>
        <xdr:cNvSpPr>
          <a:spLocks noChangeShapeType="1"/>
        </xdr:cNvSpPr>
      </xdr:nvSpPr>
      <xdr:spPr>
        <a:xfrm>
          <a:off x="6610350" y="2962275"/>
          <a:ext cx="4095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16</xdr:row>
      <xdr:rowOff>95250</xdr:rowOff>
    </xdr:from>
    <xdr:to>
      <xdr:col>7</xdr:col>
      <xdr:colOff>952500</xdr:colOff>
      <xdr:row>16</xdr:row>
      <xdr:rowOff>95250</xdr:rowOff>
    </xdr:to>
    <xdr:sp>
      <xdr:nvSpPr>
        <xdr:cNvPr id="360955" name="Line 67"/>
        <xdr:cNvSpPr>
          <a:spLocks noChangeShapeType="1"/>
        </xdr:cNvSpPr>
      </xdr:nvSpPr>
      <xdr:spPr>
        <a:xfrm>
          <a:off x="6619875" y="256603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15</xdr:row>
      <xdr:rowOff>104775</xdr:rowOff>
    </xdr:from>
    <xdr:to>
      <xdr:col>7</xdr:col>
      <xdr:colOff>933450</xdr:colOff>
      <xdr:row>15</xdr:row>
      <xdr:rowOff>104775</xdr:rowOff>
    </xdr:to>
    <xdr:sp>
      <xdr:nvSpPr>
        <xdr:cNvPr id="360956" name="Line 68"/>
        <xdr:cNvSpPr>
          <a:spLocks noChangeShapeType="1"/>
        </xdr:cNvSpPr>
      </xdr:nvSpPr>
      <xdr:spPr>
        <a:xfrm>
          <a:off x="6591300" y="2377440"/>
          <a:ext cx="4000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17</xdr:row>
      <xdr:rowOff>123825</xdr:rowOff>
    </xdr:from>
    <xdr:to>
      <xdr:col>7</xdr:col>
      <xdr:colOff>942975</xdr:colOff>
      <xdr:row>17</xdr:row>
      <xdr:rowOff>123825</xdr:rowOff>
    </xdr:to>
    <xdr:sp>
      <xdr:nvSpPr>
        <xdr:cNvPr id="360957" name="Line 69"/>
        <xdr:cNvSpPr>
          <a:spLocks noChangeShapeType="1"/>
        </xdr:cNvSpPr>
      </xdr:nvSpPr>
      <xdr:spPr>
        <a:xfrm>
          <a:off x="6619875" y="2792730"/>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10</xdr:row>
      <xdr:rowOff>104775</xdr:rowOff>
    </xdr:from>
    <xdr:to>
      <xdr:col>7</xdr:col>
      <xdr:colOff>885825</xdr:colOff>
      <xdr:row>10</xdr:row>
      <xdr:rowOff>104775</xdr:rowOff>
    </xdr:to>
    <xdr:sp>
      <xdr:nvSpPr>
        <xdr:cNvPr id="360958" name="Line 70"/>
        <xdr:cNvSpPr>
          <a:spLocks noChangeShapeType="1"/>
        </xdr:cNvSpPr>
      </xdr:nvSpPr>
      <xdr:spPr>
        <a:xfrm>
          <a:off x="6581775" y="138684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19</xdr:row>
      <xdr:rowOff>133350</xdr:rowOff>
    </xdr:from>
    <xdr:to>
      <xdr:col>7</xdr:col>
      <xdr:colOff>933450</xdr:colOff>
      <xdr:row>19</xdr:row>
      <xdr:rowOff>133350</xdr:rowOff>
    </xdr:to>
    <xdr:sp>
      <xdr:nvSpPr>
        <xdr:cNvPr id="360959" name="Line 72"/>
        <xdr:cNvSpPr>
          <a:spLocks noChangeShapeType="1"/>
        </xdr:cNvSpPr>
      </xdr:nvSpPr>
      <xdr:spPr>
        <a:xfrm>
          <a:off x="6619875" y="3198495"/>
          <a:ext cx="3714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20</xdr:row>
      <xdr:rowOff>114300</xdr:rowOff>
    </xdr:from>
    <xdr:to>
      <xdr:col>7</xdr:col>
      <xdr:colOff>942975</xdr:colOff>
      <xdr:row>20</xdr:row>
      <xdr:rowOff>114300</xdr:rowOff>
    </xdr:to>
    <xdr:sp>
      <xdr:nvSpPr>
        <xdr:cNvPr id="360960" name="Line 73"/>
        <xdr:cNvSpPr>
          <a:spLocks noChangeShapeType="1"/>
        </xdr:cNvSpPr>
      </xdr:nvSpPr>
      <xdr:spPr>
        <a:xfrm>
          <a:off x="6619875" y="3377565"/>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368300</xdr:colOff>
      <xdr:row>23</xdr:row>
      <xdr:rowOff>104775</xdr:rowOff>
    </xdr:from>
    <xdr:to>
      <xdr:col>6</xdr:col>
      <xdr:colOff>368300</xdr:colOff>
      <xdr:row>23</xdr:row>
      <xdr:rowOff>104775</xdr:rowOff>
    </xdr:to>
    <xdr:sp>
      <xdr:nvSpPr>
        <xdr:cNvPr id="360961" name="Line 75"/>
        <xdr:cNvSpPr>
          <a:spLocks noChangeShapeType="1"/>
        </xdr:cNvSpPr>
      </xdr:nvSpPr>
      <xdr:spPr>
        <a:xfrm>
          <a:off x="6057900" y="396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23</xdr:row>
      <xdr:rowOff>95250</xdr:rowOff>
    </xdr:from>
    <xdr:to>
      <xdr:col>7</xdr:col>
      <xdr:colOff>533400</xdr:colOff>
      <xdr:row>29</xdr:row>
      <xdr:rowOff>123825</xdr:rowOff>
    </xdr:to>
    <xdr:sp>
      <xdr:nvSpPr>
        <xdr:cNvPr id="360962" name="Line 76"/>
        <xdr:cNvSpPr>
          <a:spLocks noChangeShapeType="1"/>
        </xdr:cNvSpPr>
      </xdr:nvSpPr>
      <xdr:spPr>
        <a:xfrm>
          <a:off x="6581775" y="3952875"/>
          <a:ext cx="9525" cy="121729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24</xdr:row>
      <xdr:rowOff>76200</xdr:rowOff>
    </xdr:from>
    <xdr:to>
      <xdr:col>7</xdr:col>
      <xdr:colOff>942975</xdr:colOff>
      <xdr:row>24</xdr:row>
      <xdr:rowOff>76200</xdr:rowOff>
    </xdr:to>
    <xdr:sp>
      <xdr:nvSpPr>
        <xdr:cNvPr id="360963" name="Line 77"/>
        <xdr:cNvSpPr>
          <a:spLocks noChangeShapeType="1"/>
        </xdr:cNvSpPr>
      </xdr:nvSpPr>
      <xdr:spPr>
        <a:xfrm>
          <a:off x="6581775" y="4131945"/>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25</xdr:row>
      <xdr:rowOff>85725</xdr:rowOff>
    </xdr:from>
    <xdr:to>
      <xdr:col>7</xdr:col>
      <xdr:colOff>952500</xdr:colOff>
      <xdr:row>25</xdr:row>
      <xdr:rowOff>85725</xdr:rowOff>
    </xdr:to>
    <xdr:sp>
      <xdr:nvSpPr>
        <xdr:cNvPr id="360964" name="Line 78"/>
        <xdr:cNvSpPr>
          <a:spLocks noChangeShapeType="1"/>
        </xdr:cNvSpPr>
      </xdr:nvSpPr>
      <xdr:spPr>
        <a:xfrm>
          <a:off x="6572250" y="433959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542925</xdr:colOff>
      <xdr:row>29</xdr:row>
      <xdr:rowOff>114300</xdr:rowOff>
    </xdr:from>
    <xdr:to>
      <xdr:col>7</xdr:col>
      <xdr:colOff>933450</xdr:colOff>
      <xdr:row>29</xdr:row>
      <xdr:rowOff>114300</xdr:rowOff>
    </xdr:to>
    <xdr:sp>
      <xdr:nvSpPr>
        <xdr:cNvPr id="360965" name="Line 80"/>
        <xdr:cNvSpPr>
          <a:spLocks noChangeShapeType="1"/>
        </xdr:cNvSpPr>
      </xdr:nvSpPr>
      <xdr:spPr>
        <a:xfrm>
          <a:off x="6600825" y="516064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28</xdr:row>
      <xdr:rowOff>142875</xdr:rowOff>
    </xdr:from>
    <xdr:to>
      <xdr:col>7</xdr:col>
      <xdr:colOff>942975</xdr:colOff>
      <xdr:row>28</xdr:row>
      <xdr:rowOff>142875</xdr:rowOff>
    </xdr:to>
    <xdr:sp>
      <xdr:nvSpPr>
        <xdr:cNvPr id="360966" name="Line 81"/>
        <xdr:cNvSpPr>
          <a:spLocks noChangeShapeType="1"/>
        </xdr:cNvSpPr>
      </xdr:nvSpPr>
      <xdr:spPr>
        <a:xfrm>
          <a:off x="6610350" y="499110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26</xdr:row>
      <xdr:rowOff>85725</xdr:rowOff>
    </xdr:from>
    <xdr:to>
      <xdr:col>7</xdr:col>
      <xdr:colOff>952500</xdr:colOff>
      <xdr:row>26</xdr:row>
      <xdr:rowOff>85725</xdr:rowOff>
    </xdr:to>
    <xdr:sp>
      <xdr:nvSpPr>
        <xdr:cNvPr id="360967" name="Line 84"/>
        <xdr:cNvSpPr>
          <a:spLocks noChangeShapeType="1"/>
        </xdr:cNvSpPr>
      </xdr:nvSpPr>
      <xdr:spPr>
        <a:xfrm>
          <a:off x="6572250" y="453771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14</xdr:row>
      <xdr:rowOff>123825</xdr:rowOff>
    </xdr:from>
    <xdr:to>
      <xdr:col>3</xdr:col>
      <xdr:colOff>1377950</xdr:colOff>
      <xdr:row>14</xdr:row>
      <xdr:rowOff>123825</xdr:rowOff>
    </xdr:to>
    <xdr:sp>
      <xdr:nvSpPr>
        <xdr:cNvPr id="360968" name="Line 86"/>
        <xdr:cNvSpPr>
          <a:spLocks noChangeShapeType="1"/>
        </xdr:cNvSpPr>
      </xdr:nvSpPr>
      <xdr:spPr>
        <a:xfrm flipV="1">
          <a:off x="3746500" y="21983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1019175</xdr:colOff>
      <xdr:row>39</xdr:row>
      <xdr:rowOff>133350</xdr:rowOff>
    </xdr:from>
    <xdr:to>
      <xdr:col>4</xdr:col>
      <xdr:colOff>28575</xdr:colOff>
      <xdr:row>39</xdr:row>
      <xdr:rowOff>133350</xdr:rowOff>
    </xdr:to>
    <xdr:sp>
      <xdr:nvSpPr>
        <xdr:cNvPr id="360969" name="Line 95"/>
        <xdr:cNvSpPr>
          <a:spLocks noChangeShapeType="1"/>
        </xdr:cNvSpPr>
      </xdr:nvSpPr>
      <xdr:spPr>
        <a:xfrm>
          <a:off x="3387725" y="7160895"/>
          <a:ext cx="3873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1190625</xdr:colOff>
      <xdr:row>40</xdr:row>
      <xdr:rowOff>104775</xdr:rowOff>
    </xdr:from>
    <xdr:to>
      <xdr:col>4</xdr:col>
      <xdr:colOff>19050</xdr:colOff>
      <xdr:row>40</xdr:row>
      <xdr:rowOff>104775</xdr:rowOff>
    </xdr:to>
    <xdr:sp>
      <xdr:nvSpPr>
        <xdr:cNvPr id="360970" name="Line 96"/>
        <xdr:cNvSpPr>
          <a:spLocks noChangeShapeType="1"/>
        </xdr:cNvSpPr>
      </xdr:nvSpPr>
      <xdr:spPr>
        <a:xfrm flipV="1">
          <a:off x="3559175" y="7330440"/>
          <a:ext cx="206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41</xdr:row>
      <xdr:rowOff>123825</xdr:rowOff>
    </xdr:from>
    <xdr:to>
      <xdr:col>4</xdr:col>
      <xdr:colOff>9525</xdr:colOff>
      <xdr:row>41</xdr:row>
      <xdr:rowOff>123825</xdr:rowOff>
    </xdr:to>
    <xdr:sp>
      <xdr:nvSpPr>
        <xdr:cNvPr id="360971" name="Line 97"/>
        <xdr:cNvSpPr>
          <a:spLocks noChangeShapeType="1"/>
        </xdr:cNvSpPr>
      </xdr:nvSpPr>
      <xdr:spPr>
        <a:xfrm flipV="1">
          <a:off x="3549650" y="7547610"/>
          <a:ext cx="206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39</xdr:row>
      <xdr:rowOff>142875</xdr:rowOff>
    </xdr:from>
    <xdr:to>
      <xdr:col>3</xdr:col>
      <xdr:colOff>1181100</xdr:colOff>
      <xdr:row>41</xdr:row>
      <xdr:rowOff>123825</xdr:rowOff>
    </xdr:to>
    <xdr:sp>
      <xdr:nvSpPr>
        <xdr:cNvPr id="360972" name="Line 98"/>
        <xdr:cNvSpPr>
          <a:spLocks noChangeShapeType="1"/>
        </xdr:cNvSpPr>
      </xdr:nvSpPr>
      <xdr:spPr>
        <a:xfrm>
          <a:off x="3549650" y="7170420"/>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46</xdr:row>
      <xdr:rowOff>133350</xdr:rowOff>
    </xdr:from>
    <xdr:to>
      <xdr:col>3</xdr:col>
      <xdr:colOff>1133475</xdr:colOff>
      <xdr:row>52</xdr:row>
      <xdr:rowOff>152400</xdr:rowOff>
    </xdr:to>
    <xdr:sp>
      <xdr:nvSpPr>
        <xdr:cNvPr id="360973" name="Line 100"/>
        <xdr:cNvSpPr>
          <a:spLocks noChangeShapeType="1"/>
        </xdr:cNvSpPr>
      </xdr:nvSpPr>
      <xdr:spPr>
        <a:xfrm>
          <a:off x="3502025" y="8496300"/>
          <a:ext cx="0" cy="120777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12</xdr:row>
      <xdr:rowOff>133350</xdr:rowOff>
    </xdr:from>
    <xdr:to>
      <xdr:col>2</xdr:col>
      <xdr:colOff>1104900</xdr:colOff>
      <xdr:row>12</xdr:row>
      <xdr:rowOff>133350</xdr:rowOff>
    </xdr:to>
    <xdr:sp>
      <xdr:nvSpPr>
        <xdr:cNvPr id="360974" name="Line 109"/>
        <xdr:cNvSpPr>
          <a:spLocks noChangeShapeType="1"/>
        </xdr:cNvSpPr>
      </xdr:nvSpPr>
      <xdr:spPr>
        <a:xfrm>
          <a:off x="1990725" y="1811655"/>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16</xdr:row>
      <xdr:rowOff>114300</xdr:rowOff>
    </xdr:from>
    <xdr:to>
      <xdr:col>3</xdr:col>
      <xdr:colOff>0</xdr:colOff>
      <xdr:row>16</xdr:row>
      <xdr:rowOff>114300</xdr:rowOff>
    </xdr:to>
    <xdr:sp>
      <xdr:nvSpPr>
        <xdr:cNvPr id="360975" name="Line 130"/>
        <xdr:cNvSpPr>
          <a:spLocks noChangeShapeType="1"/>
        </xdr:cNvSpPr>
      </xdr:nvSpPr>
      <xdr:spPr>
        <a:xfrm>
          <a:off x="2000250" y="258508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17</xdr:row>
      <xdr:rowOff>123825</xdr:rowOff>
    </xdr:from>
    <xdr:to>
      <xdr:col>3</xdr:col>
      <xdr:colOff>0</xdr:colOff>
      <xdr:row>17</xdr:row>
      <xdr:rowOff>123825</xdr:rowOff>
    </xdr:to>
    <xdr:sp>
      <xdr:nvSpPr>
        <xdr:cNvPr id="360976" name="Line 131"/>
        <xdr:cNvSpPr>
          <a:spLocks noChangeShapeType="1"/>
        </xdr:cNvSpPr>
      </xdr:nvSpPr>
      <xdr:spPr>
        <a:xfrm>
          <a:off x="2000250" y="279273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18</xdr:row>
      <xdr:rowOff>95250</xdr:rowOff>
    </xdr:from>
    <xdr:to>
      <xdr:col>3</xdr:col>
      <xdr:colOff>9525</xdr:colOff>
      <xdr:row>18</xdr:row>
      <xdr:rowOff>95250</xdr:rowOff>
    </xdr:to>
    <xdr:sp>
      <xdr:nvSpPr>
        <xdr:cNvPr id="360977" name="Line 132"/>
        <xdr:cNvSpPr>
          <a:spLocks noChangeShapeType="1"/>
        </xdr:cNvSpPr>
      </xdr:nvSpPr>
      <xdr:spPr>
        <a:xfrm>
          <a:off x="2009775" y="296227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19</xdr:row>
      <xdr:rowOff>123825</xdr:rowOff>
    </xdr:from>
    <xdr:to>
      <xdr:col>3</xdr:col>
      <xdr:colOff>9525</xdr:colOff>
      <xdr:row>19</xdr:row>
      <xdr:rowOff>123825</xdr:rowOff>
    </xdr:to>
    <xdr:sp>
      <xdr:nvSpPr>
        <xdr:cNvPr id="360978" name="Line 133"/>
        <xdr:cNvSpPr>
          <a:spLocks noChangeShapeType="1"/>
        </xdr:cNvSpPr>
      </xdr:nvSpPr>
      <xdr:spPr>
        <a:xfrm>
          <a:off x="2009775" y="318897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876300</xdr:colOff>
      <xdr:row>20</xdr:row>
      <xdr:rowOff>104775</xdr:rowOff>
    </xdr:from>
    <xdr:to>
      <xdr:col>3</xdr:col>
      <xdr:colOff>19050</xdr:colOff>
      <xdr:row>20</xdr:row>
      <xdr:rowOff>104775</xdr:rowOff>
    </xdr:to>
    <xdr:sp>
      <xdr:nvSpPr>
        <xdr:cNvPr id="360979" name="Line 134"/>
        <xdr:cNvSpPr>
          <a:spLocks noChangeShapeType="1"/>
        </xdr:cNvSpPr>
      </xdr:nvSpPr>
      <xdr:spPr>
        <a:xfrm>
          <a:off x="2019300" y="336804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37</xdr:row>
      <xdr:rowOff>95250</xdr:rowOff>
    </xdr:from>
    <xdr:to>
      <xdr:col>2</xdr:col>
      <xdr:colOff>1190625</xdr:colOff>
      <xdr:row>37</xdr:row>
      <xdr:rowOff>95250</xdr:rowOff>
    </xdr:to>
    <xdr:sp>
      <xdr:nvSpPr>
        <xdr:cNvPr id="360980" name="Line 135"/>
        <xdr:cNvSpPr>
          <a:spLocks noChangeShapeType="1"/>
        </xdr:cNvSpPr>
      </xdr:nvSpPr>
      <xdr:spPr>
        <a:xfrm>
          <a:off x="2009775" y="672655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42</xdr:row>
      <xdr:rowOff>114300</xdr:rowOff>
    </xdr:from>
    <xdr:to>
      <xdr:col>2</xdr:col>
      <xdr:colOff>1181100</xdr:colOff>
      <xdr:row>42</xdr:row>
      <xdr:rowOff>114300</xdr:rowOff>
    </xdr:to>
    <xdr:sp>
      <xdr:nvSpPr>
        <xdr:cNvPr id="360981" name="Line 136"/>
        <xdr:cNvSpPr>
          <a:spLocks noChangeShapeType="1"/>
        </xdr:cNvSpPr>
      </xdr:nvSpPr>
      <xdr:spPr>
        <a:xfrm>
          <a:off x="2000250" y="773620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43</xdr:row>
      <xdr:rowOff>104775</xdr:rowOff>
    </xdr:from>
    <xdr:to>
      <xdr:col>2</xdr:col>
      <xdr:colOff>1181100</xdr:colOff>
      <xdr:row>43</xdr:row>
      <xdr:rowOff>104775</xdr:rowOff>
    </xdr:to>
    <xdr:sp>
      <xdr:nvSpPr>
        <xdr:cNvPr id="360982" name="Line 137"/>
        <xdr:cNvSpPr>
          <a:spLocks noChangeShapeType="1"/>
        </xdr:cNvSpPr>
      </xdr:nvSpPr>
      <xdr:spPr>
        <a:xfrm>
          <a:off x="2000250" y="792480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44</xdr:row>
      <xdr:rowOff>95250</xdr:rowOff>
    </xdr:from>
    <xdr:to>
      <xdr:col>2</xdr:col>
      <xdr:colOff>1181100</xdr:colOff>
      <xdr:row>44</xdr:row>
      <xdr:rowOff>95250</xdr:rowOff>
    </xdr:to>
    <xdr:sp>
      <xdr:nvSpPr>
        <xdr:cNvPr id="360983" name="Line 138"/>
        <xdr:cNvSpPr>
          <a:spLocks noChangeShapeType="1"/>
        </xdr:cNvSpPr>
      </xdr:nvSpPr>
      <xdr:spPr>
        <a:xfrm>
          <a:off x="2000250" y="809625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45</xdr:row>
      <xdr:rowOff>95250</xdr:rowOff>
    </xdr:from>
    <xdr:to>
      <xdr:col>2</xdr:col>
      <xdr:colOff>1171575</xdr:colOff>
      <xdr:row>45</xdr:row>
      <xdr:rowOff>95250</xdr:rowOff>
    </xdr:to>
    <xdr:sp>
      <xdr:nvSpPr>
        <xdr:cNvPr id="360984" name="Line 139"/>
        <xdr:cNvSpPr>
          <a:spLocks noChangeShapeType="1"/>
        </xdr:cNvSpPr>
      </xdr:nvSpPr>
      <xdr:spPr>
        <a:xfrm>
          <a:off x="1990725" y="82772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47</xdr:row>
      <xdr:rowOff>123825</xdr:rowOff>
    </xdr:from>
    <xdr:to>
      <xdr:col>3</xdr:col>
      <xdr:colOff>1352550</xdr:colOff>
      <xdr:row>47</xdr:row>
      <xdr:rowOff>123825</xdr:rowOff>
    </xdr:to>
    <xdr:sp>
      <xdr:nvSpPr>
        <xdr:cNvPr id="360985" name="Line 141"/>
        <xdr:cNvSpPr>
          <a:spLocks noChangeShapeType="1"/>
        </xdr:cNvSpPr>
      </xdr:nvSpPr>
      <xdr:spPr>
        <a:xfrm flipV="1">
          <a:off x="3511550" y="868489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48</xdr:row>
      <xdr:rowOff>114300</xdr:rowOff>
    </xdr:from>
    <xdr:to>
      <xdr:col>3</xdr:col>
      <xdr:colOff>1343025</xdr:colOff>
      <xdr:row>48</xdr:row>
      <xdr:rowOff>114300</xdr:rowOff>
    </xdr:to>
    <xdr:sp>
      <xdr:nvSpPr>
        <xdr:cNvPr id="360986" name="Line 142"/>
        <xdr:cNvSpPr>
          <a:spLocks noChangeShapeType="1"/>
        </xdr:cNvSpPr>
      </xdr:nvSpPr>
      <xdr:spPr>
        <a:xfrm flipV="1">
          <a:off x="3502025" y="887349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49</xdr:row>
      <xdr:rowOff>104775</xdr:rowOff>
    </xdr:from>
    <xdr:to>
      <xdr:col>3</xdr:col>
      <xdr:colOff>1352550</xdr:colOff>
      <xdr:row>49</xdr:row>
      <xdr:rowOff>104775</xdr:rowOff>
    </xdr:to>
    <xdr:sp>
      <xdr:nvSpPr>
        <xdr:cNvPr id="360987" name="Line 143"/>
        <xdr:cNvSpPr>
          <a:spLocks noChangeShapeType="1"/>
        </xdr:cNvSpPr>
      </xdr:nvSpPr>
      <xdr:spPr>
        <a:xfrm flipV="1">
          <a:off x="3511550" y="906208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50</xdr:row>
      <xdr:rowOff>104775</xdr:rowOff>
    </xdr:from>
    <xdr:to>
      <xdr:col>3</xdr:col>
      <xdr:colOff>1352550</xdr:colOff>
      <xdr:row>50</xdr:row>
      <xdr:rowOff>104775</xdr:rowOff>
    </xdr:to>
    <xdr:sp>
      <xdr:nvSpPr>
        <xdr:cNvPr id="360988" name="Line 144"/>
        <xdr:cNvSpPr>
          <a:spLocks noChangeShapeType="1"/>
        </xdr:cNvSpPr>
      </xdr:nvSpPr>
      <xdr:spPr>
        <a:xfrm flipV="1">
          <a:off x="3511550" y="926020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51</xdr:row>
      <xdr:rowOff>104775</xdr:rowOff>
    </xdr:from>
    <xdr:to>
      <xdr:col>3</xdr:col>
      <xdr:colOff>1352550</xdr:colOff>
      <xdr:row>51</xdr:row>
      <xdr:rowOff>104775</xdr:rowOff>
    </xdr:to>
    <xdr:sp>
      <xdr:nvSpPr>
        <xdr:cNvPr id="360989" name="Line 145"/>
        <xdr:cNvSpPr>
          <a:spLocks noChangeShapeType="1"/>
        </xdr:cNvSpPr>
      </xdr:nvSpPr>
      <xdr:spPr>
        <a:xfrm flipV="1">
          <a:off x="3511550" y="945832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52</xdr:row>
      <xdr:rowOff>152400</xdr:rowOff>
    </xdr:from>
    <xdr:to>
      <xdr:col>3</xdr:col>
      <xdr:colOff>1352550</xdr:colOff>
      <xdr:row>52</xdr:row>
      <xdr:rowOff>152400</xdr:rowOff>
    </xdr:to>
    <xdr:sp>
      <xdr:nvSpPr>
        <xdr:cNvPr id="360990" name="Line 146"/>
        <xdr:cNvSpPr>
          <a:spLocks noChangeShapeType="1"/>
        </xdr:cNvSpPr>
      </xdr:nvSpPr>
      <xdr:spPr>
        <a:xfrm flipV="1">
          <a:off x="3511550" y="970407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53</xdr:row>
      <xdr:rowOff>114300</xdr:rowOff>
    </xdr:from>
    <xdr:to>
      <xdr:col>3</xdr:col>
      <xdr:colOff>1133475</xdr:colOff>
      <xdr:row>54</xdr:row>
      <xdr:rowOff>85725</xdr:rowOff>
    </xdr:to>
    <xdr:sp>
      <xdr:nvSpPr>
        <xdr:cNvPr id="360991" name="Line 147"/>
        <xdr:cNvSpPr>
          <a:spLocks noChangeShapeType="1"/>
        </xdr:cNvSpPr>
      </xdr:nvSpPr>
      <xdr:spPr>
        <a:xfrm>
          <a:off x="3502025" y="9864090"/>
          <a:ext cx="0" cy="16954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58</xdr:row>
      <xdr:rowOff>114300</xdr:rowOff>
    </xdr:from>
    <xdr:to>
      <xdr:col>2</xdr:col>
      <xdr:colOff>1219200</xdr:colOff>
      <xdr:row>58</xdr:row>
      <xdr:rowOff>114300</xdr:rowOff>
    </xdr:to>
    <xdr:sp>
      <xdr:nvSpPr>
        <xdr:cNvPr id="360992" name="Line 148"/>
        <xdr:cNvSpPr>
          <a:spLocks noChangeShapeType="1"/>
        </xdr:cNvSpPr>
      </xdr:nvSpPr>
      <xdr:spPr>
        <a:xfrm>
          <a:off x="2009775" y="10854690"/>
          <a:ext cx="3524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590550</xdr:colOff>
      <xdr:row>59</xdr:row>
      <xdr:rowOff>104775</xdr:rowOff>
    </xdr:from>
    <xdr:to>
      <xdr:col>4</xdr:col>
      <xdr:colOff>0</xdr:colOff>
      <xdr:row>59</xdr:row>
      <xdr:rowOff>104775</xdr:rowOff>
    </xdr:to>
    <xdr:sp>
      <xdr:nvSpPr>
        <xdr:cNvPr id="360993" name="Line 158"/>
        <xdr:cNvSpPr>
          <a:spLocks noChangeShapeType="1"/>
        </xdr:cNvSpPr>
      </xdr:nvSpPr>
      <xdr:spPr>
        <a:xfrm>
          <a:off x="2959100" y="11043285"/>
          <a:ext cx="7874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63</xdr:row>
      <xdr:rowOff>123825</xdr:rowOff>
    </xdr:from>
    <xdr:to>
      <xdr:col>3</xdr:col>
      <xdr:colOff>0</xdr:colOff>
      <xdr:row>63</xdr:row>
      <xdr:rowOff>123825</xdr:rowOff>
    </xdr:to>
    <xdr:sp>
      <xdr:nvSpPr>
        <xdr:cNvPr id="360994" name="Line 163"/>
        <xdr:cNvSpPr>
          <a:spLocks noChangeShapeType="1"/>
        </xdr:cNvSpPr>
      </xdr:nvSpPr>
      <xdr:spPr>
        <a:xfrm>
          <a:off x="2000250" y="1185481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62</xdr:row>
      <xdr:rowOff>123825</xdr:rowOff>
    </xdr:from>
    <xdr:to>
      <xdr:col>3</xdr:col>
      <xdr:colOff>0</xdr:colOff>
      <xdr:row>62</xdr:row>
      <xdr:rowOff>123825</xdr:rowOff>
    </xdr:to>
    <xdr:sp>
      <xdr:nvSpPr>
        <xdr:cNvPr id="360995" name="Line 164"/>
        <xdr:cNvSpPr>
          <a:spLocks noChangeShapeType="1"/>
        </xdr:cNvSpPr>
      </xdr:nvSpPr>
      <xdr:spPr>
        <a:xfrm>
          <a:off x="2000250" y="1165669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200025</xdr:colOff>
      <xdr:row>23</xdr:row>
      <xdr:rowOff>95250</xdr:rowOff>
    </xdr:from>
    <xdr:to>
      <xdr:col>7</xdr:col>
      <xdr:colOff>962025</xdr:colOff>
      <xdr:row>23</xdr:row>
      <xdr:rowOff>95250</xdr:rowOff>
    </xdr:to>
    <xdr:sp>
      <xdr:nvSpPr>
        <xdr:cNvPr id="360996" name="Line 170"/>
        <xdr:cNvSpPr>
          <a:spLocks noChangeShapeType="1"/>
        </xdr:cNvSpPr>
      </xdr:nvSpPr>
      <xdr:spPr>
        <a:xfrm>
          <a:off x="6257925" y="3952875"/>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27</xdr:row>
      <xdr:rowOff>142875</xdr:rowOff>
    </xdr:from>
    <xdr:to>
      <xdr:col>7</xdr:col>
      <xdr:colOff>942975</xdr:colOff>
      <xdr:row>27</xdr:row>
      <xdr:rowOff>142875</xdr:rowOff>
    </xdr:to>
    <xdr:sp>
      <xdr:nvSpPr>
        <xdr:cNvPr id="360997" name="Line 171"/>
        <xdr:cNvSpPr>
          <a:spLocks noChangeShapeType="1"/>
        </xdr:cNvSpPr>
      </xdr:nvSpPr>
      <xdr:spPr>
        <a:xfrm>
          <a:off x="6610350" y="479298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23</xdr:row>
      <xdr:rowOff>95250</xdr:rowOff>
    </xdr:from>
    <xdr:to>
      <xdr:col>4</xdr:col>
      <xdr:colOff>9525</xdr:colOff>
      <xdr:row>23</xdr:row>
      <xdr:rowOff>95250</xdr:rowOff>
    </xdr:to>
    <xdr:sp>
      <xdr:nvSpPr>
        <xdr:cNvPr id="360998" name="Line 172"/>
        <xdr:cNvSpPr>
          <a:spLocks noChangeShapeType="1"/>
        </xdr:cNvSpPr>
      </xdr:nvSpPr>
      <xdr:spPr>
        <a:xfrm>
          <a:off x="3625850" y="395287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24</xdr:row>
      <xdr:rowOff>104775</xdr:rowOff>
    </xdr:from>
    <xdr:to>
      <xdr:col>4</xdr:col>
      <xdr:colOff>19050</xdr:colOff>
      <xdr:row>24</xdr:row>
      <xdr:rowOff>104775</xdr:rowOff>
    </xdr:to>
    <xdr:sp>
      <xdr:nvSpPr>
        <xdr:cNvPr id="360999" name="Line 173"/>
        <xdr:cNvSpPr>
          <a:spLocks noChangeShapeType="1"/>
        </xdr:cNvSpPr>
      </xdr:nvSpPr>
      <xdr:spPr>
        <a:xfrm>
          <a:off x="3635375" y="416052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25</xdr:row>
      <xdr:rowOff>104775</xdr:rowOff>
    </xdr:from>
    <xdr:to>
      <xdr:col>4</xdr:col>
      <xdr:colOff>9525</xdr:colOff>
      <xdr:row>25</xdr:row>
      <xdr:rowOff>104775</xdr:rowOff>
    </xdr:to>
    <xdr:sp>
      <xdr:nvSpPr>
        <xdr:cNvPr id="361000" name="Line 174"/>
        <xdr:cNvSpPr>
          <a:spLocks noChangeShapeType="1"/>
        </xdr:cNvSpPr>
      </xdr:nvSpPr>
      <xdr:spPr>
        <a:xfrm>
          <a:off x="3625850" y="435864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26</xdr:row>
      <xdr:rowOff>104775</xdr:rowOff>
    </xdr:from>
    <xdr:to>
      <xdr:col>4</xdr:col>
      <xdr:colOff>9525</xdr:colOff>
      <xdr:row>26</xdr:row>
      <xdr:rowOff>104775</xdr:rowOff>
    </xdr:to>
    <xdr:sp>
      <xdr:nvSpPr>
        <xdr:cNvPr id="361001" name="Line 175"/>
        <xdr:cNvSpPr>
          <a:spLocks noChangeShapeType="1"/>
        </xdr:cNvSpPr>
      </xdr:nvSpPr>
      <xdr:spPr>
        <a:xfrm>
          <a:off x="3625850" y="455676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27</xdr:row>
      <xdr:rowOff>95250</xdr:rowOff>
    </xdr:from>
    <xdr:to>
      <xdr:col>4</xdr:col>
      <xdr:colOff>9525</xdr:colOff>
      <xdr:row>27</xdr:row>
      <xdr:rowOff>95250</xdr:rowOff>
    </xdr:to>
    <xdr:sp>
      <xdr:nvSpPr>
        <xdr:cNvPr id="361002" name="Line 176"/>
        <xdr:cNvSpPr>
          <a:spLocks noChangeShapeType="1"/>
        </xdr:cNvSpPr>
      </xdr:nvSpPr>
      <xdr:spPr>
        <a:xfrm>
          <a:off x="3625850" y="474535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28</xdr:row>
      <xdr:rowOff>104775</xdr:rowOff>
    </xdr:from>
    <xdr:to>
      <xdr:col>4</xdr:col>
      <xdr:colOff>19050</xdr:colOff>
      <xdr:row>28</xdr:row>
      <xdr:rowOff>104775</xdr:rowOff>
    </xdr:to>
    <xdr:sp>
      <xdr:nvSpPr>
        <xdr:cNvPr id="361003" name="Line 177"/>
        <xdr:cNvSpPr>
          <a:spLocks noChangeShapeType="1"/>
        </xdr:cNvSpPr>
      </xdr:nvSpPr>
      <xdr:spPr>
        <a:xfrm>
          <a:off x="3635375" y="495300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29</xdr:row>
      <xdr:rowOff>95250</xdr:rowOff>
    </xdr:from>
    <xdr:to>
      <xdr:col>4</xdr:col>
      <xdr:colOff>19050</xdr:colOff>
      <xdr:row>29</xdr:row>
      <xdr:rowOff>95250</xdr:rowOff>
    </xdr:to>
    <xdr:sp>
      <xdr:nvSpPr>
        <xdr:cNvPr id="361004" name="Line 178"/>
        <xdr:cNvSpPr>
          <a:spLocks noChangeShapeType="1"/>
        </xdr:cNvSpPr>
      </xdr:nvSpPr>
      <xdr:spPr>
        <a:xfrm>
          <a:off x="3635375" y="514159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30</xdr:row>
      <xdr:rowOff>114300</xdr:rowOff>
    </xdr:from>
    <xdr:to>
      <xdr:col>4</xdr:col>
      <xdr:colOff>19050</xdr:colOff>
      <xdr:row>30</xdr:row>
      <xdr:rowOff>114300</xdr:rowOff>
    </xdr:to>
    <xdr:sp>
      <xdr:nvSpPr>
        <xdr:cNvPr id="361005" name="Line 179"/>
        <xdr:cNvSpPr>
          <a:spLocks noChangeShapeType="1"/>
        </xdr:cNvSpPr>
      </xdr:nvSpPr>
      <xdr:spPr>
        <a:xfrm>
          <a:off x="3635375" y="535876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31</xdr:row>
      <xdr:rowOff>95250</xdr:rowOff>
    </xdr:from>
    <xdr:to>
      <xdr:col>4</xdr:col>
      <xdr:colOff>19050</xdr:colOff>
      <xdr:row>31</xdr:row>
      <xdr:rowOff>95250</xdr:rowOff>
    </xdr:to>
    <xdr:sp>
      <xdr:nvSpPr>
        <xdr:cNvPr id="361006" name="Line 180"/>
        <xdr:cNvSpPr>
          <a:spLocks noChangeShapeType="1"/>
        </xdr:cNvSpPr>
      </xdr:nvSpPr>
      <xdr:spPr>
        <a:xfrm>
          <a:off x="3635375" y="553783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32</xdr:row>
      <xdr:rowOff>95250</xdr:rowOff>
    </xdr:from>
    <xdr:to>
      <xdr:col>4</xdr:col>
      <xdr:colOff>19050</xdr:colOff>
      <xdr:row>32</xdr:row>
      <xdr:rowOff>95250</xdr:rowOff>
    </xdr:to>
    <xdr:sp>
      <xdr:nvSpPr>
        <xdr:cNvPr id="361007" name="Line 181"/>
        <xdr:cNvSpPr>
          <a:spLocks noChangeShapeType="1"/>
        </xdr:cNvSpPr>
      </xdr:nvSpPr>
      <xdr:spPr>
        <a:xfrm>
          <a:off x="3635375" y="573595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33</xdr:row>
      <xdr:rowOff>104775</xdr:rowOff>
    </xdr:from>
    <xdr:to>
      <xdr:col>4</xdr:col>
      <xdr:colOff>19050</xdr:colOff>
      <xdr:row>33</xdr:row>
      <xdr:rowOff>104775</xdr:rowOff>
    </xdr:to>
    <xdr:sp>
      <xdr:nvSpPr>
        <xdr:cNvPr id="361008" name="Line 182"/>
        <xdr:cNvSpPr>
          <a:spLocks noChangeShapeType="1"/>
        </xdr:cNvSpPr>
      </xdr:nvSpPr>
      <xdr:spPr>
        <a:xfrm>
          <a:off x="3635375" y="594360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1276350</xdr:colOff>
      <xdr:row>34</xdr:row>
      <xdr:rowOff>85725</xdr:rowOff>
    </xdr:from>
    <xdr:to>
      <xdr:col>4</xdr:col>
      <xdr:colOff>28575</xdr:colOff>
      <xdr:row>34</xdr:row>
      <xdr:rowOff>85725</xdr:rowOff>
    </xdr:to>
    <xdr:sp>
      <xdr:nvSpPr>
        <xdr:cNvPr id="361009" name="Line 183"/>
        <xdr:cNvSpPr>
          <a:spLocks noChangeShapeType="1"/>
        </xdr:cNvSpPr>
      </xdr:nvSpPr>
      <xdr:spPr>
        <a:xfrm>
          <a:off x="3644900" y="612267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1276350</xdr:colOff>
      <xdr:row>35</xdr:row>
      <xdr:rowOff>95250</xdr:rowOff>
    </xdr:from>
    <xdr:to>
      <xdr:col>4</xdr:col>
      <xdr:colOff>28575</xdr:colOff>
      <xdr:row>35</xdr:row>
      <xdr:rowOff>95250</xdr:rowOff>
    </xdr:to>
    <xdr:sp>
      <xdr:nvSpPr>
        <xdr:cNvPr id="361010" name="Line 184"/>
        <xdr:cNvSpPr>
          <a:spLocks noChangeShapeType="1"/>
        </xdr:cNvSpPr>
      </xdr:nvSpPr>
      <xdr:spPr>
        <a:xfrm>
          <a:off x="3644900" y="633031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36</xdr:row>
      <xdr:rowOff>114300</xdr:rowOff>
    </xdr:from>
    <xdr:to>
      <xdr:col>4</xdr:col>
      <xdr:colOff>19050</xdr:colOff>
      <xdr:row>36</xdr:row>
      <xdr:rowOff>114300</xdr:rowOff>
    </xdr:to>
    <xdr:sp>
      <xdr:nvSpPr>
        <xdr:cNvPr id="361011" name="Line 185"/>
        <xdr:cNvSpPr>
          <a:spLocks noChangeShapeType="1"/>
        </xdr:cNvSpPr>
      </xdr:nvSpPr>
      <xdr:spPr>
        <a:xfrm>
          <a:off x="3635375" y="654748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904875</xdr:colOff>
      <xdr:row>66</xdr:row>
      <xdr:rowOff>95250</xdr:rowOff>
    </xdr:from>
    <xdr:to>
      <xdr:col>3</xdr:col>
      <xdr:colOff>1362075</xdr:colOff>
      <xdr:row>66</xdr:row>
      <xdr:rowOff>95250</xdr:rowOff>
    </xdr:to>
    <xdr:sp>
      <xdr:nvSpPr>
        <xdr:cNvPr id="361012" name="Line 187"/>
        <xdr:cNvSpPr>
          <a:spLocks noChangeShapeType="1"/>
        </xdr:cNvSpPr>
      </xdr:nvSpPr>
      <xdr:spPr>
        <a:xfrm>
          <a:off x="3273425" y="12420600"/>
          <a:ext cx="4572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66</xdr:row>
      <xdr:rowOff>95250</xdr:rowOff>
    </xdr:from>
    <xdr:to>
      <xdr:col>3</xdr:col>
      <xdr:colOff>1152525</xdr:colOff>
      <xdr:row>68</xdr:row>
      <xdr:rowOff>85725</xdr:rowOff>
    </xdr:to>
    <xdr:sp>
      <xdr:nvSpPr>
        <xdr:cNvPr id="361013" name="Line 188"/>
        <xdr:cNvSpPr>
          <a:spLocks noChangeShapeType="1"/>
        </xdr:cNvSpPr>
      </xdr:nvSpPr>
      <xdr:spPr>
        <a:xfrm flipH="1">
          <a:off x="3521075" y="12420600"/>
          <a:ext cx="0" cy="38671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67</xdr:row>
      <xdr:rowOff>104775</xdr:rowOff>
    </xdr:from>
    <xdr:to>
      <xdr:col>3</xdr:col>
      <xdr:colOff>1362075</xdr:colOff>
      <xdr:row>67</xdr:row>
      <xdr:rowOff>104775</xdr:rowOff>
    </xdr:to>
    <xdr:sp>
      <xdr:nvSpPr>
        <xdr:cNvPr id="361014" name="Line 189"/>
        <xdr:cNvSpPr>
          <a:spLocks noChangeShapeType="1"/>
        </xdr:cNvSpPr>
      </xdr:nvSpPr>
      <xdr:spPr>
        <a:xfrm flipV="1">
          <a:off x="3521075" y="1262824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68</xdr:row>
      <xdr:rowOff>76200</xdr:rowOff>
    </xdr:from>
    <xdr:to>
      <xdr:col>3</xdr:col>
      <xdr:colOff>1352550</xdr:colOff>
      <xdr:row>68</xdr:row>
      <xdr:rowOff>76200</xdr:rowOff>
    </xdr:to>
    <xdr:sp>
      <xdr:nvSpPr>
        <xdr:cNvPr id="361015" name="Line 190"/>
        <xdr:cNvSpPr>
          <a:spLocks noChangeShapeType="1"/>
        </xdr:cNvSpPr>
      </xdr:nvSpPr>
      <xdr:spPr>
        <a:xfrm>
          <a:off x="3521075" y="12797790"/>
          <a:ext cx="2000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39</xdr:row>
      <xdr:rowOff>123825</xdr:rowOff>
    </xdr:from>
    <xdr:to>
      <xdr:col>2</xdr:col>
      <xdr:colOff>857250</xdr:colOff>
      <xdr:row>66</xdr:row>
      <xdr:rowOff>95250</xdr:rowOff>
    </xdr:to>
    <xdr:sp>
      <xdr:nvSpPr>
        <xdr:cNvPr id="361016" name="Line 43"/>
        <xdr:cNvSpPr>
          <a:spLocks noChangeShapeType="1"/>
        </xdr:cNvSpPr>
      </xdr:nvSpPr>
      <xdr:spPr>
        <a:xfrm>
          <a:off x="1990725" y="7151370"/>
          <a:ext cx="9525" cy="52692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46</xdr:row>
      <xdr:rowOff>142875</xdr:rowOff>
    </xdr:from>
    <xdr:to>
      <xdr:col>2</xdr:col>
      <xdr:colOff>1181100</xdr:colOff>
      <xdr:row>46</xdr:row>
      <xdr:rowOff>142875</xdr:rowOff>
    </xdr:to>
    <xdr:sp>
      <xdr:nvSpPr>
        <xdr:cNvPr id="361017" name="Line 139"/>
        <xdr:cNvSpPr>
          <a:spLocks noChangeShapeType="1"/>
        </xdr:cNvSpPr>
      </xdr:nvSpPr>
      <xdr:spPr>
        <a:xfrm>
          <a:off x="2000250" y="85058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59</xdr:row>
      <xdr:rowOff>114300</xdr:rowOff>
    </xdr:from>
    <xdr:to>
      <xdr:col>2</xdr:col>
      <xdr:colOff>1219200</xdr:colOff>
      <xdr:row>59</xdr:row>
      <xdr:rowOff>114300</xdr:rowOff>
    </xdr:to>
    <xdr:sp>
      <xdr:nvSpPr>
        <xdr:cNvPr id="361018" name="Line 139"/>
        <xdr:cNvSpPr>
          <a:spLocks noChangeShapeType="1"/>
        </xdr:cNvSpPr>
      </xdr:nvSpPr>
      <xdr:spPr>
        <a:xfrm>
          <a:off x="2000250" y="1105281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64</xdr:row>
      <xdr:rowOff>114300</xdr:rowOff>
    </xdr:from>
    <xdr:to>
      <xdr:col>2</xdr:col>
      <xdr:colOff>1181100</xdr:colOff>
      <xdr:row>64</xdr:row>
      <xdr:rowOff>114300</xdr:rowOff>
    </xdr:to>
    <xdr:sp>
      <xdr:nvSpPr>
        <xdr:cNvPr id="361019" name="Line 139"/>
        <xdr:cNvSpPr>
          <a:spLocks noChangeShapeType="1"/>
        </xdr:cNvSpPr>
      </xdr:nvSpPr>
      <xdr:spPr>
        <a:xfrm>
          <a:off x="2000250" y="1204341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65</xdr:row>
      <xdr:rowOff>114300</xdr:rowOff>
    </xdr:from>
    <xdr:to>
      <xdr:col>2</xdr:col>
      <xdr:colOff>1219200</xdr:colOff>
      <xdr:row>65</xdr:row>
      <xdr:rowOff>114300</xdr:rowOff>
    </xdr:to>
    <xdr:sp>
      <xdr:nvSpPr>
        <xdr:cNvPr id="361020" name="Line 139"/>
        <xdr:cNvSpPr>
          <a:spLocks noChangeShapeType="1"/>
        </xdr:cNvSpPr>
      </xdr:nvSpPr>
      <xdr:spPr>
        <a:xfrm>
          <a:off x="2000250" y="1224153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66</xdr:row>
      <xdr:rowOff>104775</xdr:rowOff>
    </xdr:from>
    <xdr:to>
      <xdr:col>2</xdr:col>
      <xdr:colOff>1225550</xdr:colOff>
      <xdr:row>66</xdr:row>
      <xdr:rowOff>104775</xdr:rowOff>
    </xdr:to>
    <xdr:sp>
      <xdr:nvSpPr>
        <xdr:cNvPr id="361021" name="Line 139"/>
        <xdr:cNvSpPr>
          <a:spLocks noChangeShapeType="1"/>
        </xdr:cNvSpPr>
      </xdr:nvSpPr>
      <xdr:spPr>
        <a:xfrm>
          <a:off x="2009775" y="12430125"/>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1123950</xdr:colOff>
      <xdr:row>59</xdr:row>
      <xdr:rowOff>114300</xdr:rowOff>
    </xdr:from>
    <xdr:to>
      <xdr:col>3</xdr:col>
      <xdr:colOff>1123950</xdr:colOff>
      <xdr:row>61</xdr:row>
      <xdr:rowOff>95250</xdr:rowOff>
    </xdr:to>
    <xdr:sp>
      <xdr:nvSpPr>
        <xdr:cNvPr id="361022" name="Line 147"/>
        <xdr:cNvSpPr>
          <a:spLocks noChangeShapeType="1"/>
        </xdr:cNvSpPr>
      </xdr:nvSpPr>
      <xdr:spPr>
        <a:xfrm>
          <a:off x="3492500" y="11052810"/>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61</xdr:row>
      <xdr:rowOff>95250</xdr:rowOff>
    </xdr:from>
    <xdr:to>
      <xdr:col>4</xdr:col>
      <xdr:colOff>19050</xdr:colOff>
      <xdr:row>61</xdr:row>
      <xdr:rowOff>95250</xdr:rowOff>
    </xdr:to>
    <xdr:sp>
      <xdr:nvSpPr>
        <xdr:cNvPr id="361023" name="Line 37"/>
        <xdr:cNvSpPr>
          <a:spLocks noChangeShapeType="1"/>
        </xdr:cNvSpPr>
      </xdr:nvSpPr>
      <xdr:spPr>
        <a:xfrm>
          <a:off x="3502025" y="11430000"/>
          <a:ext cx="263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1123950</xdr:colOff>
      <xdr:row>60</xdr:row>
      <xdr:rowOff>114300</xdr:rowOff>
    </xdr:from>
    <xdr:to>
      <xdr:col>3</xdr:col>
      <xdr:colOff>1371600</xdr:colOff>
      <xdr:row>60</xdr:row>
      <xdr:rowOff>114300</xdr:rowOff>
    </xdr:to>
    <xdr:sp>
      <xdr:nvSpPr>
        <xdr:cNvPr id="361024" name="Line 144"/>
        <xdr:cNvSpPr>
          <a:spLocks noChangeShapeType="1"/>
        </xdr:cNvSpPr>
      </xdr:nvSpPr>
      <xdr:spPr>
        <a:xfrm flipV="1">
          <a:off x="3492500" y="11250930"/>
          <a:ext cx="2476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42</xdr:row>
      <xdr:rowOff>0</xdr:rowOff>
    </xdr:from>
    <xdr:to>
      <xdr:col>3</xdr:col>
      <xdr:colOff>76200</xdr:colOff>
      <xdr:row>43</xdr:row>
      <xdr:rowOff>9525</xdr:rowOff>
    </xdr:to>
    <xdr:sp>
      <xdr:nvSpPr>
        <xdr:cNvPr id="65632" name="Text Box 1"/>
        <xdr:cNvSpPr txBox="1">
          <a:spLocks noChangeArrowheads="1"/>
        </xdr:cNvSpPr>
      </xdr:nvSpPr>
      <xdr:spPr>
        <a:xfrm>
          <a:off x="3270250" y="942975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42</xdr:row>
      <xdr:rowOff>0</xdr:rowOff>
    </xdr:from>
    <xdr:to>
      <xdr:col>3</xdr:col>
      <xdr:colOff>76200</xdr:colOff>
      <xdr:row>43</xdr:row>
      <xdr:rowOff>9525</xdr:rowOff>
    </xdr:to>
    <xdr:sp>
      <xdr:nvSpPr>
        <xdr:cNvPr id="66656" name="Text Box 1"/>
        <xdr:cNvSpPr txBox="1">
          <a:spLocks noChangeArrowheads="1"/>
        </xdr:cNvSpPr>
      </xdr:nvSpPr>
      <xdr:spPr>
        <a:xfrm>
          <a:off x="3270250" y="9372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5.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6.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7.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8.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9.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0.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1.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2.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3.xml"/></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4.xml"/></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5.xml"/></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6.xml"/></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7.xml"/></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8.xml"/></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9.xml"/></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20.xml"/></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21.xml"/></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22.xml"/></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3.xml"/></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4.xml"/></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5.xml"/></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6.xml"/></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7.xml"/></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8.xml"/></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9.xml"/></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30.xml"/></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31.xml"/></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32.xml"/></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comments" Target="../comments33.xml"/></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comments" Target="../comments34.xml"/></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comments" Target="../comments35.xml"/></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comments" Target="../comments36.xml"/></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comments" Target="../comments37.xml"/></Relationships>
</file>

<file path=xl/worksheets/_rels/sheet92.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comments" Target="../comments38.xml"/></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comments" Target="../comments39.xml"/></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comments" Target="../comments40.xml"/></Relationships>
</file>

<file path=xl/worksheets/_rels/sheet96.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comments" Target="../comments41.xml"/></Relationships>
</file>

<file path=xl/worksheets/_rels/sheet99.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comments" Target="../comments42.xml"/></Relationships>
</file>

<file path=xl/worksheets/_rels/sheet101.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comments" Target="../comments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showGridLines="0" topLeftCell="A31" workbookViewId="0">
      <selection activeCell="B12" sqref="B12"/>
    </sheetView>
  </sheetViews>
  <sheetFormatPr defaultColWidth="9" defaultRowHeight="15.6"/>
  <cols>
    <col min="1" max="1" width="1.5" customWidth="1"/>
    <col min="2" max="2" width="13.5" customWidth="1"/>
    <col min="3" max="3" width="16.0833333333333" customWidth="1"/>
    <col min="4" max="4" width="18.0833333333333" customWidth="1"/>
    <col min="5" max="5" width="17.25" customWidth="1"/>
    <col min="6" max="6" width="8.25" customWidth="1"/>
    <col min="7" max="7" width="4.83333333333333" customWidth="1"/>
    <col min="8" max="9" width="12.75" customWidth="1"/>
  </cols>
  <sheetData>
    <row r="1" ht="3" customHeight="1" spans="1:9">
      <c r="A1" s="152"/>
      <c r="B1" s="152"/>
      <c r="C1" s="152"/>
      <c r="D1" s="152"/>
      <c r="E1" s="152"/>
      <c r="F1" s="152"/>
      <c r="G1" s="152"/>
      <c r="H1" s="152"/>
      <c r="I1" s="152"/>
    </row>
    <row r="2" ht="3" hidden="1" customHeight="1" spans="1:9">
      <c r="A2" s="152"/>
      <c r="B2" s="152"/>
      <c r="C2" s="152"/>
      <c r="D2" s="152"/>
      <c r="E2" s="152"/>
      <c r="F2" s="152"/>
      <c r="G2" s="152"/>
      <c r="H2" s="152"/>
      <c r="I2" s="152"/>
    </row>
    <row r="3" ht="3" customHeight="1" spans="1:9">
      <c r="A3" s="152"/>
      <c r="B3" s="152"/>
      <c r="C3" s="152"/>
      <c r="D3" s="152"/>
      <c r="E3" s="152"/>
      <c r="F3" s="152"/>
      <c r="G3" s="152"/>
      <c r="H3" s="152"/>
      <c r="I3" s="152"/>
    </row>
    <row r="4" ht="3.75" customHeight="1" spans="1:9">
      <c r="A4" s="152"/>
      <c r="B4" s="152"/>
      <c r="C4" s="152"/>
      <c r="D4" s="152"/>
      <c r="E4" s="152"/>
      <c r="F4" s="152"/>
      <c r="G4" s="152"/>
      <c r="H4" s="152"/>
      <c r="I4" s="152"/>
    </row>
    <row r="5" ht="17.4" spans="1:9">
      <c r="A5" s="515" t="s">
        <v>0</v>
      </c>
      <c r="B5" s="516"/>
      <c r="C5" s="516"/>
      <c r="D5" s="516"/>
      <c r="E5" s="516"/>
      <c r="F5" s="516"/>
      <c r="G5" s="516"/>
      <c r="H5" s="516"/>
      <c r="I5" s="516"/>
    </row>
    <row r="6" ht="13.5" customHeight="1" spans="1:9">
      <c r="A6" s="517"/>
      <c r="B6" s="518" t="s">
        <v>1</v>
      </c>
      <c r="C6" s="519"/>
      <c r="D6" s="519"/>
      <c r="E6" s="519"/>
      <c r="F6" s="519"/>
      <c r="G6" s="520"/>
      <c r="H6" s="519"/>
      <c r="I6" s="519"/>
    </row>
    <row r="7" ht="13.5" customHeight="1" spans="1:9">
      <c r="A7" s="521"/>
      <c r="B7" s="522" t="s">
        <v>2</v>
      </c>
      <c r="C7" s="522"/>
      <c r="D7" s="152"/>
      <c r="E7" s="523"/>
      <c r="F7" s="523"/>
      <c r="G7" s="524"/>
      <c r="H7" s="523"/>
      <c r="I7" s="523"/>
    </row>
    <row r="8" spans="1:9">
      <c r="A8" s="525"/>
      <c r="B8" s="526" t="s">
        <v>3</v>
      </c>
      <c r="C8" s="526" t="s">
        <v>4</v>
      </c>
      <c r="D8" s="526" t="s">
        <v>5</v>
      </c>
      <c r="E8" s="527" t="s">
        <v>6</v>
      </c>
      <c r="F8" s="528" t="s">
        <v>7</v>
      </c>
      <c r="G8" s="529"/>
      <c r="H8" s="519"/>
      <c r="I8" s="519"/>
    </row>
    <row r="9" spans="1:9">
      <c r="A9" s="517"/>
      <c r="B9" s="519"/>
      <c r="C9" s="530" t="s">
        <v>8</v>
      </c>
      <c r="D9" s="530"/>
      <c r="E9" s="530"/>
      <c r="F9" s="519"/>
      <c r="G9" s="531" t="s">
        <v>9</v>
      </c>
      <c r="H9" s="531"/>
      <c r="I9" s="531"/>
    </row>
    <row r="10" spans="1:9">
      <c r="A10" s="517"/>
      <c r="B10" s="152"/>
      <c r="C10" s="532" t="s">
        <v>10</v>
      </c>
      <c r="D10" s="532" t="s">
        <v>11</v>
      </c>
      <c r="E10" s="532" t="s">
        <v>12</v>
      </c>
      <c r="F10" s="528"/>
      <c r="G10" s="533" t="s">
        <v>13</v>
      </c>
      <c r="H10" s="533"/>
      <c r="I10" s="533" t="s">
        <v>14</v>
      </c>
    </row>
    <row r="11" spans="1:9">
      <c r="A11" s="517"/>
      <c r="B11" s="519"/>
      <c r="C11" s="534"/>
      <c r="D11" s="534"/>
      <c r="E11" s="532" t="s">
        <v>15</v>
      </c>
      <c r="F11" s="528"/>
      <c r="G11" s="533"/>
      <c r="H11" s="533"/>
      <c r="I11" s="533" t="s">
        <v>16</v>
      </c>
    </row>
    <row r="12" spans="1:9">
      <c r="A12" s="517"/>
      <c r="B12" s="519"/>
      <c r="C12" s="534"/>
      <c r="D12" s="534"/>
      <c r="E12" s="532" t="s">
        <v>17</v>
      </c>
      <c r="F12" s="528"/>
      <c r="G12" s="533"/>
      <c r="H12" s="533"/>
      <c r="I12" s="533" t="s">
        <v>18</v>
      </c>
    </row>
    <row r="13" spans="1:9">
      <c r="A13" s="517"/>
      <c r="B13" s="519"/>
      <c r="C13" s="534"/>
      <c r="D13" s="532" t="s">
        <v>19</v>
      </c>
      <c r="E13" s="532" t="s">
        <v>20</v>
      </c>
      <c r="F13" s="528"/>
      <c r="G13" s="533"/>
      <c r="H13" s="533"/>
      <c r="I13" s="533" t="s">
        <v>21</v>
      </c>
    </row>
    <row r="14" spans="1:9">
      <c r="A14" s="517"/>
      <c r="B14" s="519"/>
      <c r="C14" s="534"/>
      <c r="D14" s="535"/>
      <c r="E14" s="532" t="s">
        <v>22</v>
      </c>
      <c r="F14" s="528"/>
      <c r="G14" s="533"/>
      <c r="H14" s="533"/>
      <c r="I14" s="533" t="s">
        <v>23</v>
      </c>
    </row>
    <row r="15" spans="1:9">
      <c r="A15" s="517"/>
      <c r="B15" s="519"/>
      <c r="C15" s="534"/>
      <c r="D15" s="535"/>
      <c r="E15" s="532" t="s">
        <v>24</v>
      </c>
      <c r="F15" s="519"/>
      <c r="G15" s="533"/>
      <c r="H15" s="533"/>
      <c r="I15" s="533" t="s">
        <v>25</v>
      </c>
    </row>
    <row r="16" spans="1:9">
      <c r="A16" s="517"/>
      <c r="B16" s="519"/>
      <c r="C16" s="534"/>
      <c r="D16" s="532" t="s">
        <v>26</v>
      </c>
      <c r="E16" s="535"/>
      <c r="F16" s="519"/>
      <c r="G16" s="533"/>
      <c r="H16" s="533"/>
      <c r="I16" s="533" t="s">
        <v>27</v>
      </c>
    </row>
    <row r="17" spans="1:9">
      <c r="A17" s="517"/>
      <c r="B17" s="519"/>
      <c r="C17" s="534"/>
      <c r="D17" s="532" t="s">
        <v>28</v>
      </c>
      <c r="E17" s="535"/>
      <c r="F17" s="519"/>
      <c r="G17" s="533"/>
      <c r="H17" s="533"/>
      <c r="I17" s="533" t="s">
        <v>29</v>
      </c>
    </row>
    <row r="18" spans="1:9">
      <c r="A18" s="517"/>
      <c r="B18" s="519"/>
      <c r="C18" s="534"/>
      <c r="D18" s="532" t="s">
        <v>30</v>
      </c>
      <c r="E18" s="535"/>
      <c r="F18" s="519"/>
      <c r="G18" s="533"/>
      <c r="H18" s="533"/>
      <c r="I18" s="533" t="s">
        <v>31</v>
      </c>
    </row>
    <row r="19" spans="1:9">
      <c r="A19" s="517"/>
      <c r="B19" s="519"/>
      <c r="C19" s="534"/>
      <c r="D19" s="532" t="s">
        <v>32</v>
      </c>
      <c r="E19" s="535"/>
      <c r="F19" s="519"/>
      <c r="G19" s="533"/>
      <c r="H19" s="533"/>
      <c r="I19" s="533" t="s">
        <v>33</v>
      </c>
    </row>
    <row r="20" spans="1:9">
      <c r="A20" s="517"/>
      <c r="B20" s="519"/>
      <c r="C20" s="534"/>
      <c r="D20" s="532" t="s">
        <v>34</v>
      </c>
      <c r="E20" s="535"/>
      <c r="F20" s="519"/>
      <c r="G20" s="533"/>
      <c r="H20" s="533"/>
      <c r="I20" s="533" t="s">
        <v>35</v>
      </c>
    </row>
    <row r="21" spans="1:9">
      <c r="A21" s="517"/>
      <c r="B21" s="519"/>
      <c r="C21" s="534"/>
      <c r="D21" s="532" t="s">
        <v>36</v>
      </c>
      <c r="E21" s="535"/>
      <c r="F21" s="519"/>
      <c r="G21" s="533"/>
      <c r="H21" s="533"/>
      <c r="I21" s="533" t="s">
        <v>37</v>
      </c>
    </row>
    <row r="22" spans="1:9">
      <c r="A22" s="517"/>
      <c r="B22" s="519"/>
      <c r="C22" s="534"/>
      <c r="D22" s="532" t="s">
        <v>38</v>
      </c>
      <c r="E22" s="532" t="s">
        <v>39</v>
      </c>
      <c r="F22" s="519"/>
      <c r="G22" s="533"/>
      <c r="H22" s="533"/>
      <c r="I22" s="533"/>
    </row>
    <row r="23" spans="1:9">
      <c r="A23" s="517"/>
      <c r="B23" s="519"/>
      <c r="C23" s="534"/>
      <c r="D23" s="532"/>
      <c r="E23" s="532" t="s">
        <v>40</v>
      </c>
      <c r="F23" s="519"/>
      <c r="G23" s="533"/>
      <c r="H23" s="533"/>
      <c r="I23" s="533"/>
    </row>
    <row r="24" spans="1:9">
      <c r="A24" s="517"/>
      <c r="B24" s="519"/>
      <c r="C24" s="534"/>
      <c r="D24" s="532"/>
      <c r="E24" s="532" t="s">
        <v>41</v>
      </c>
      <c r="F24" s="519"/>
      <c r="G24" s="533" t="s">
        <v>42</v>
      </c>
      <c r="H24" s="533"/>
      <c r="I24" s="533" t="s">
        <v>43</v>
      </c>
    </row>
    <row r="25" spans="1:9">
      <c r="A25" s="517"/>
      <c r="B25" s="519"/>
      <c r="C25" s="534"/>
      <c r="D25" s="532"/>
      <c r="E25" s="532" t="s">
        <v>44</v>
      </c>
      <c r="F25" s="519"/>
      <c r="G25" s="533"/>
      <c r="H25" s="533"/>
      <c r="I25" s="533" t="s">
        <v>45</v>
      </c>
    </row>
    <row r="26" spans="1:9">
      <c r="A26" s="517"/>
      <c r="B26" s="519"/>
      <c r="C26" s="534"/>
      <c r="D26" s="532"/>
      <c r="E26" s="532" t="s">
        <v>46</v>
      </c>
      <c r="F26" s="519"/>
      <c r="G26" s="533"/>
      <c r="H26" s="533"/>
      <c r="I26" s="533" t="s">
        <v>47</v>
      </c>
    </row>
    <row r="27" spans="1:9">
      <c r="A27" s="517"/>
      <c r="B27" s="519"/>
      <c r="C27" s="534"/>
      <c r="D27" s="532"/>
      <c r="E27" s="532" t="s">
        <v>48</v>
      </c>
      <c r="F27" s="519"/>
      <c r="G27" s="533"/>
      <c r="H27" s="533"/>
      <c r="I27" s="533" t="s">
        <v>49</v>
      </c>
    </row>
    <row r="28" spans="1:9">
      <c r="A28" s="517"/>
      <c r="B28" s="519"/>
      <c r="C28" s="534"/>
      <c r="D28" s="532"/>
      <c r="E28" s="532" t="s">
        <v>50</v>
      </c>
      <c r="F28" s="519"/>
      <c r="G28" s="533"/>
      <c r="H28" s="533"/>
      <c r="I28" s="533" t="s">
        <v>51</v>
      </c>
    </row>
    <row r="29" spans="1:9">
      <c r="A29" s="517"/>
      <c r="B29" s="519"/>
      <c r="C29" s="534"/>
      <c r="D29" s="532"/>
      <c r="E29" s="532" t="s">
        <v>52</v>
      </c>
      <c r="F29" s="519"/>
      <c r="G29" s="533"/>
      <c r="H29" s="533"/>
      <c r="I29" s="533" t="s">
        <v>53</v>
      </c>
    </row>
    <row r="30" spans="1:9">
      <c r="A30" s="517"/>
      <c r="B30" s="519"/>
      <c r="C30" s="534"/>
      <c r="D30" s="532"/>
      <c r="E30" s="532" t="s">
        <v>54</v>
      </c>
      <c r="F30" s="519"/>
      <c r="G30" s="533"/>
      <c r="H30" s="533"/>
      <c r="I30" s="533" t="s">
        <v>55</v>
      </c>
    </row>
    <row r="31" spans="1:9">
      <c r="A31" s="517"/>
      <c r="B31" s="519"/>
      <c r="C31" s="534"/>
      <c r="D31" s="532"/>
      <c r="E31" s="532" t="s">
        <v>56</v>
      </c>
      <c r="F31" s="519"/>
      <c r="G31" s="152"/>
      <c r="H31" s="152"/>
      <c r="I31" s="152"/>
    </row>
    <row r="32" spans="1:9">
      <c r="A32" s="517"/>
      <c r="B32" s="519"/>
      <c r="C32" s="534"/>
      <c r="D32" s="532"/>
      <c r="E32" s="532" t="s">
        <v>57</v>
      </c>
      <c r="F32" s="519"/>
      <c r="G32" s="519"/>
      <c r="H32" s="519"/>
      <c r="I32" s="519"/>
    </row>
    <row r="33" spans="1:9">
      <c r="A33" s="517"/>
      <c r="B33" s="519"/>
      <c r="C33" s="534"/>
      <c r="D33" s="532"/>
      <c r="E33" s="532" t="s">
        <v>58</v>
      </c>
      <c r="F33" s="519"/>
      <c r="G33" s="519"/>
      <c r="H33" s="519"/>
      <c r="I33" s="519"/>
    </row>
    <row r="34" spans="1:9">
      <c r="A34" s="517"/>
      <c r="B34" s="519"/>
      <c r="C34" s="534"/>
      <c r="D34" s="532"/>
      <c r="E34" s="532" t="s">
        <v>59</v>
      </c>
      <c r="F34" s="519"/>
      <c r="G34" s="519"/>
      <c r="H34" s="519"/>
      <c r="I34" s="519"/>
    </row>
    <row r="35" spans="1:9">
      <c r="A35" s="517"/>
      <c r="B35" s="519"/>
      <c r="C35" s="534"/>
      <c r="D35" s="532"/>
      <c r="E35" s="532" t="s">
        <v>60</v>
      </c>
      <c r="F35" s="519"/>
      <c r="G35" s="519"/>
      <c r="H35" s="519"/>
      <c r="I35" s="519"/>
    </row>
    <row r="36" spans="1:9">
      <c r="A36" s="517"/>
      <c r="B36" s="519"/>
      <c r="C36" s="534"/>
      <c r="D36" s="532"/>
      <c r="E36" s="532" t="s">
        <v>61</v>
      </c>
      <c r="F36" s="519"/>
      <c r="G36" s="519"/>
      <c r="H36" s="519"/>
      <c r="I36" s="519"/>
    </row>
    <row r="37" spans="1:9">
      <c r="A37" s="517"/>
      <c r="B37" s="519"/>
      <c r="C37" s="534"/>
      <c r="D37" s="532"/>
      <c r="E37" s="532" t="s">
        <v>62</v>
      </c>
      <c r="F37" s="519"/>
      <c r="G37" s="519"/>
      <c r="H37" s="519"/>
      <c r="I37" s="519"/>
    </row>
    <row r="38" spans="1:9">
      <c r="A38" s="517"/>
      <c r="B38" s="152"/>
      <c r="C38" s="535"/>
      <c r="D38" s="532" t="s">
        <v>63</v>
      </c>
      <c r="E38" s="535"/>
      <c r="F38" s="152"/>
      <c r="G38" s="152"/>
      <c r="H38" s="152"/>
      <c r="I38" s="152"/>
    </row>
    <row r="39" spans="1:9">
      <c r="A39" s="517"/>
      <c r="B39" s="152"/>
      <c r="C39" s="535"/>
      <c r="D39" s="532" t="s">
        <v>64</v>
      </c>
      <c r="E39" s="532"/>
      <c r="F39" s="152"/>
      <c r="G39" s="152"/>
      <c r="H39" s="152"/>
      <c r="I39" s="152"/>
    </row>
    <row r="40" spans="1:9">
      <c r="A40" s="517"/>
      <c r="B40" s="519"/>
      <c r="C40" s="532" t="s">
        <v>65</v>
      </c>
      <c r="D40" s="532" t="s">
        <v>66</v>
      </c>
      <c r="E40" s="532" t="s">
        <v>20</v>
      </c>
      <c r="F40" s="536"/>
      <c r="G40" s="152"/>
      <c r="H40" s="152"/>
      <c r="I40" s="152"/>
    </row>
    <row r="41" spans="1:9">
      <c r="A41" s="517"/>
      <c r="B41" s="152"/>
      <c r="C41" s="535"/>
      <c r="D41" s="532"/>
      <c r="E41" s="532" t="s">
        <v>22</v>
      </c>
      <c r="F41" s="528"/>
      <c r="G41" s="152"/>
      <c r="H41" s="152"/>
      <c r="I41" s="152"/>
    </row>
    <row r="42" spans="1:9">
      <c r="A42" s="517"/>
      <c r="B42" s="519"/>
      <c r="C42" s="535"/>
      <c r="D42" s="532"/>
      <c r="E42" s="532" t="s">
        <v>67</v>
      </c>
      <c r="F42" s="536"/>
      <c r="G42" s="519"/>
      <c r="H42" s="519"/>
      <c r="I42" s="519"/>
    </row>
    <row r="43" spans="1:9">
      <c r="A43" s="517"/>
      <c r="B43" s="519"/>
      <c r="C43" s="534"/>
      <c r="D43" s="532" t="s">
        <v>68</v>
      </c>
      <c r="E43" s="532"/>
      <c r="F43" s="536"/>
      <c r="G43" s="519"/>
      <c r="H43" s="519"/>
      <c r="I43" s="519"/>
    </row>
    <row r="44" ht="14.25" customHeight="1" spans="1:9">
      <c r="A44" s="517"/>
      <c r="B44" s="519"/>
      <c r="C44" s="534"/>
      <c r="D44" s="532" t="s">
        <v>69</v>
      </c>
      <c r="E44" s="532"/>
      <c r="F44" s="536"/>
      <c r="G44" s="519"/>
      <c r="H44" s="519"/>
      <c r="I44" s="519"/>
    </row>
    <row r="45" ht="14.25" customHeight="1" spans="1:9">
      <c r="A45" s="517"/>
      <c r="B45" s="519"/>
      <c r="C45" s="534"/>
      <c r="D45" s="532" t="s">
        <v>70</v>
      </c>
      <c r="E45" s="532"/>
      <c r="F45" s="536"/>
      <c r="G45" s="519"/>
      <c r="H45" s="519"/>
      <c r="I45" s="519"/>
    </row>
    <row r="46" ht="14.25" customHeight="1" spans="1:9">
      <c r="A46" s="517"/>
      <c r="B46" s="519"/>
      <c r="C46" s="534"/>
      <c r="D46" s="532" t="s">
        <v>71</v>
      </c>
      <c r="E46" s="532"/>
      <c r="F46" s="536"/>
      <c r="G46" s="519"/>
      <c r="H46" s="537"/>
      <c r="I46" s="537"/>
    </row>
    <row r="47" spans="1:9">
      <c r="A47" s="538"/>
      <c r="B47" s="519"/>
      <c r="C47" s="152"/>
      <c r="D47" s="532" t="s">
        <v>72</v>
      </c>
      <c r="E47" s="532" t="s">
        <v>73</v>
      </c>
      <c r="F47" s="519"/>
      <c r="G47" s="537"/>
      <c r="H47" s="537"/>
      <c r="I47" s="537"/>
    </row>
    <row r="48" spans="1:9">
      <c r="A48" s="538"/>
      <c r="B48" s="519"/>
      <c r="C48" s="152"/>
      <c r="D48" s="532"/>
      <c r="E48" s="532" t="s">
        <v>74</v>
      </c>
      <c r="F48" s="519"/>
      <c r="G48" s="537"/>
      <c r="H48" s="537"/>
      <c r="I48" s="537"/>
    </row>
    <row r="49" spans="1:9">
      <c r="A49" s="538"/>
      <c r="B49" s="519"/>
      <c r="C49" s="152"/>
      <c r="D49" s="532"/>
      <c r="E49" s="532" t="s">
        <v>75</v>
      </c>
      <c r="F49" s="519"/>
      <c r="G49" s="537"/>
      <c r="H49" s="537"/>
      <c r="I49" s="537"/>
    </row>
    <row r="50" spans="1:9">
      <c r="A50" s="538"/>
      <c r="B50" s="519"/>
      <c r="C50" s="152"/>
      <c r="D50" s="532"/>
      <c r="E50" s="532" t="s">
        <v>76</v>
      </c>
      <c r="F50" s="519"/>
      <c r="G50" s="537"/>
      <c r="H50" s="537"/>
      <c r="I50" s="537"/>
    </row>
    <row r="51" spans="1:9">
      <c r="A51" s="538"/>
      <c r="B51" s="519"/>
      <c r="C51" s="152"/>
      <c r="D51" s="532"/>
      <c r="E51" s="532" t="s">
        <v>77</v>
      </c>
      <c r="F51" s="519"/>
      <c r="G51" s="537"/>
      <c r="H51" s="537"/>
      <c r="I51" s="537"/>
    </row>
    <row r="52" spans="1:9">
      <c r="A52" s="538"/>
      <c r="B52" s="519"/>
      <c r="C52" s="152"/>
      <c r="D52" s="532"/>
      <c r="E52" s="532" t="s">
        <v>78</v>
      </c>
      <c r="F52" s="519"/>
      <c r="G52" s="537"/>
      <c r="H52" s="537"/>
      <c r="I52" s="537"/>
    </row>
    <row r="53" spans="1:9">
      <c r="A53" s="538"/>
      <c r="B53" s="519"/>
      <c r="C53" s="152"/>
      <c r="D53" s="532"/>
      <c r="E53" s="532" t="s">
        <v>79</v>
      </c>
      <c r="F53" s="519"/>
      <c r="G53" s="537"/>
      <c r="H53" s="537"/>
      <c r="I53" s="537"/>
    </row>
    <row r="54" spans="1:9">
      <c r="A54" s="538"/>
      <c r="B54" s="519"/>
      <c r="C54" s="534"/>
      <c r="D54" s="532" t="s">
        <v>80</v>
      </c>
      <c r="E54" s="532" t="s">
        <v>81</v>
      </c>
      <c r="F54" s="519"/>
      <c r="G54" s="537"/>
      <c r="H54" s="537"/>
      <c r="I54" s="152"/>
    </row>
    <row r="55" spans="1:9">
      <c r="A55" s="538"/>
      <c r="B55" s="519"/>
      <c r="C55" s="534"/>
      <c r="D55" s="532"/>
      <c r="E55" s="532" t="s">
        <v>82</v>
      </c>
      <c r="F55" s="519"/>
      <c r="G55" s="152"/>
      <c r="H55" s="152"/>
      <c r="I55" s="152"/>
    </row>
    <row r="56" spans="1:9">
      <c r="A56" s="152"/>
      <c r="B56" s="519"/>
      <c r="C56" s="532"/>
      <c r="D56" s="532" t="s">
        <v>83</v>
      </c>
      <c r="E56" s="532"/>
      <c r="F56" s="519"/>
      <c r="G56" s="152"/>
      <c r="H56" s="152"/>
      <c r="I56" s="152"/>
    </row>
    <row r="57" spans="1:9">
      <c r="A57" s="152"/>
      <c r="B57" s="519"/>
      <c r="C57" s="532"/>
      <c r="D57" s="532" t="s">
        <v>84</v>
      </c>
      <c r="E57" s="532"/>
      <c r="F57" s="519"/>
      <c r="G57" s="152"/>
      <c r="H57" s="152"/>
      <c r="I57" s="152"/>
    </row>
    <row r="58" spans="1:9">
      <c r="A58" s="152"/>
      <c r="B58" s="519"/>
      <c r="C58" s="532"/>
      <c r="D58" s="532" t="s">
        <v>85</v>
      </c>
      <c r="E58" s="532"/>
      <c r="F58" s="519"/>
      <c r="G58" s="152"/>
      <c r="H58" s="152"/>
      <c r="I58" s="537"/>
    </row>
    <row r="59" spans="1:9">
      <c r="A59" s="152"/>
      <c r="B59" s="519"/>
      <c r="C59" s="532"/>
      <c r="D59" s="532" t="s">
        <v>86</v>
      </c>
      <c r="E59" s="532"/>
      <c r="F59" s="519"/>
      <c r="G59" s="537"/>
      <c r="H59" s="537"/>
      <c r="I59" s="537"/>
    </row>
    <row r="60" spans="1:9">
      <c r="A60" s="538"/>
      <c r="B60" s="519"/>
      <c r="C60" s="152"/>
      <c r="D60" s="532" t="s">
        <v>87</v>
      </c>
      <c r="E60" s="532" t="s">
        <v>88</v>
      </c>
      <c r="F60" s="519"/>
      <c r="G60" s="537"/>
      <c r="H60" s="537"/>
      <c r="I60" s="152"/>
    </row>
    <row r="61" spans="1:9">
      <c r="A61" s="538"/>
      <c r="B61" s="519"/>
      <c r="C61" s="152"/>
      <c r="D61" s="532"/>
      <c r="E61" s="532" t="s">
        <v>89</v>
      </c>
      <c r="F61" s="519"/>
      <c r="G61" s="537"/>
      <c r="H61" s="537"/>
      <c r="I61" s="152"/>
    </row>
    <row r="62" spans="1:9">
      <c r="A62" s="538"/>
      <c r="B62" s="519"/>
      <c r="C62" s="152"/>
      <c r="D62" s="532"/>
      <c r="E62" s="532" t="s">
        <v>90</v>
      </c>
      <c r="F62" s="537"/>
      <c r="G62" s="152"/>
      <c r="H62" s="152"/>
      <c r="I62" s="152"/>
    </row>
    <row r="63" spans="1:9">
      <c r="A63" s="152"/>
      <c r="B63" s="519"/>
      <c r="C63" s="152"/>
      <c r="D63" s="532" t="s">
        <v>91</v>
      </c>
      <c r="E63" s="532"/>
      <c r="F63" s="537"/>
      <c r="G63" s="152"/>
      <c r="H63" s="152"/>
      <c r="I63" s="152"/>
    </row>
    <row r="64" spans="1:9">
      <c r="A64" s="152"/>
      <c r="B64" s="519"/>
      <c r="C64" s="152"/>
      <c r="D64" s="532" t="s">
        <v>92</v>
      </c>
      <c r="E64" s="532"/>
      <c r="F64" s="537"/>
      <c r="G64" s="152"/>
      <c r="H64" s="152"/>
      <c r="I64" s="152"/>
    </row>
    <row r="65" spans="1:9">
      <c r="A65" s="152"/>
      <c r="B65" s="537"/>
      <c r="C65" s="152"/>
      <c r="D65" s="532" t="s">
        <v>93</v>
      </c>
      <c r="E65" s="532"/>
      <c r="F65" s="537"/>
      <c r="G65" s="152"/>
      <c r="H65" s="152"/>
      <c r="I65" s="152"/>
    </row>
    <row r="66" spans="1:9">
      <c r="A66" s="152"/>
      <c r="B66" s="152"/>
      <c r="C66" s="152"/>
      <c r="D66" s="532" t="s">
        <v>94</v>
      </c>
      <c r="E66" s="532"/>
      <c r="F66" s="152"/>
      <c r="G66" s="152"/>
      <c r="H66" s="152"/>
      <c r="I66" s="152"/>
    </row>
    <row r="67" spans="1:9">
      <c r="A67" s="152"/>
      <c r="B67" s="152"/>
      <c r="C67" s="152"/>
      <c r="D67" s="532" t="s">
        <v>95</v>
      </c>
      <c r="E67" s="532" t="s">
        <v>96</v>
      </c>
      <c r="F67" s="152"/>
      <c r="G67" s="152"/>
      <c r="H67" s="152"/>
      <c r="I67" s="152"/>
    </row>
    <row r="68" spans="1:9">
      <c r="A68" s="152"/>
      <c r="B68" s="152"/>
      <c r="C68" s="152"/>
      <c r="D68" s="535"/>
      <c r="E68" s="532" t="s">
        <v>97</v>
      </c>
      <c r="F68" s="152"/>
      <c r="G68" s="152"/>
      <c r="H68" s="152"/>
      <c r="I68" s="152"/>
    </row>
    <row r="69" spans="1:9">
      <c r="A69" s="152"/>
      <c r="B69" s="152"/>
      <c r="C69" s="152"/>
      <c r="D69" s="535"/>
      <c r="E69" s="532" t="s">
        <v>98</v>
      </c>
      <c r="F69" s="152"/>
      <c r="G69" s="152"/>
      <c r="H69" s="152"/>
      <c r="I69" s="152"/>
    </row>
  </sheetData>
  <mergeCells count="3">
    <mergeCell ref="B7:C7"/>
    <mergeCell ref="C9:E9"/>
    <mergeCell ref="G9:I9"/>
  </mergeCells>
  <hyperlinks>
    <hyperlink ref="B6" location="封面!A1" display="评估申报表封面"/>
    <hyperlink ref="E8" location="汇总表!A1" display="汇总表"/>
    <hyperlink ref="F8" location="分类汇总!A1" display="分类汇总表"/>
    <hyperlink ref="C10" location="流动汇总!A1" display="流动资产"/>
    <hyperlink ref="E10" location="现金!A1" display="现金"/>
    <hyperlink ref="E11" location="银行存款!A1" display="银行存款"/>
    <hyperlink ref="E12" location="其他货币资金!A1" display="其他货币资金"/>
    <hyperlink ref="D13" location="交易性金融资产汇总!A1" display="交易性金融资产"/>
    <hyperlink ref="E13" location="'交易性-股票'!A1" display="股票投资"/>
    <hyperlink ref="E14" location="'交易性-债券'!A1" display="债券投资"/>
    <hyperlink ref="D16" location="应收票据!A1" display="应收票据"/>
    <hyperlink ref="D17" location="应收账款!A1" display="应收账款"/>
    <hyperlink ref="D22" location="存货汇总!A1" display="存货"/>
    <hyperlink ref="E22" location="原材料!A1" display="原材料"/>
    <hyperlink ref="E23" location="'材料采购（在途物资）'!A1" display="材料采购（在途物资）"/>
    <hyperlink ref="C40" location="非流动资产汇总!A1" display="非流动资产"/>
    <hyperlink ref="E47" location="房屋建筑物!A1" display="房屋建筑物"/>
    <hyperlink ref="E48" location="构筑物!A1" display="构筑物及其他辅助设施"/>
    <hyperlink ref="E49" location="管道沟槽!A1" display="管道及沟槽"/>
    <hyperlink ref="E50" location="机器设备!A1" display="机器设备"/>
    <hyperlink ref="E51" location="车辆!A1" display="车辆"/>
    <hyperlink ref="E52" location="电子设备!A1" display="电子设备"/>
    <hyperlink ref="D56" location="工程物资!A1" display="工程物资"/>
    <hyperlink ref="E54" location="'在建（土建）'!A1" display="在建工程-土建工程"/>
    <hyperlink ref="E55" location="'在建（设备）'!A1" display="在建工程-设备安装工程"/>
    <hyperlink ref="D57" location="固定资产清理!A1" display="固定资产清理"/>
    <hyperlink ref="G10" location="流动负债汇总!A1" display="流动负债"/>
    <hyperlink ref="I10" location="短期借款!A1" display="短期借款"/>
    <hyperlink ref="I12" location="应付票据!A1" display="应付票据"/>
    <hyperlink ref="I13" location="应付账款!A1" display="应付账款"/>
    <hyperlink ref="I14" location="预收账款!A1" display="预收款项"/>
    <hyperlink ref="I19" location="其他应付款!A1" display="其他应付款"/>
    <hyperlink ref="I15" location="职工薪酬!A1" display="应付职工薪酬"/>
    <hyperlink ref="I16" location="应交税费!A1" display="应交税费"/>
    <hyperlink ref="I21" location="其他流动负债!A1" display="其他流动负债"/>
    <hyperlink ref="G24" location="'非流动负债汇总 '!A1" display="非流动负债"/>
    <hyperlink ref="I24" location="长期借款!A1" display="长期借款"/>
    <hyperlink ref="I26" location="长期应付款!A1" display="长期应付款"/>
    <hyperlink ref="I30" location="其他非流动负债!A1" display="其他非流动负债"/>
    <hyperlink ref="I29" location="递延所得税负债!A1" display="递延所得税负债"/>
    <hyperlink ref="B7" location="填表说明!A1" display="评估申报表说明（填表前请先阅读）"/>
    <hyperlink ref="C8" location="资产负债表!A1" display="企业原始报表"/>
    <hyperlink ref="I25" location="应付债券!A1" display="应付债券"/>
    <hyperlink ref="I27" location="专项应付款!A1" display="专项应付款"/>
    <hyperlink ref="B8" location="基本情况!A1" display="基本情况表"/>
    <hyperlink ref="D10" location="流动汇总!B6" display="货币资金"/>
    <hyperlink ref="B7:C7" location="填表说明!B2" display="评估申报表说明（填表前请先阅读）"/>
    <hyperlink ref="E53" location="土地!A1" display="土地"/>
    <hyperlink ref="E40" location="'可出售-股票'!A1" display="股票投资"/>
    <hyperlink ref="E41" location="'可出售-债券'!A1" display="债券投资"/>
    <hyperlink ref="D20" location="'应收股利（利润）'!A1" display="应收股利"/>
    <hyperlink ref="D19" location="应收利息!A1" display="应收利息"/>
    <hyperlink ref="D21" location="其他应收款!A1" display="其他应收款"/>
    <hyperlink ref="D18" location="预付账款!A1" display="预付账款"/>
    <hyperlink ref="D44" location="长期应收!A1" display="长期应收款"/>
    <hyperlink ref="D45" location="股权投资!A1" display="长期股权投资"/>
    <hyperlink ref="D46" location="投资性房地产!A1" display="投资性房地产"/>
    <hyperlink ref="E60" location="'无形-土地'!A1" display="土地使用权"/>
    <hyperlink ref="E62" location="'无形-其他'!A1" display="其他无形资产"/>
    <hyperlink ref="I28" location="预计负债!A1" display="预计负债"/>
    <hyperlink ref="E15" location="'交易性-基金'!A1" display="基金投资"/>
    <hyperlink ref="D38" location="一年到期非流动资产!A1" display="一年到期非流动资产"/>
    <hyperlink ref="D39" location="其他流动资产!A1" display="其他流动资产"/>
    <hyperlink ref="D40" location="可供出售金融资产汇总!A1" display="可供出售金融资产"/>
    <hyperlink ref="E42" location="'可出售-其他'!A1" display="其他投资"/>
    <hyperlink ref="D43" location="持有到期投资!A1" display="持有至到期投资"/>
    <hyperlink ref="D47" location="固定资产汇总!A1" display="固定资产"/>
    <hyperlink ref="D54" location="在建工程汇总!A1" display="在建工程"/>
    <hyperlink ref="D58" location="生产性生物资产!A1" display="生产性生物资产"/>
    <hyperlink ref="D59" location="油气资产!A1" display="油气资产"/>
    <hyperlink ref="D60" location="无形资产汇总!A1" display="无形资产"/>
    <hyperlink ref="D63" location="开发支出!A1" display="开发支出"/>
    <hyperlink ref="D64" location="商誉!A1" display="商誉"/>
    <hyperlink ref="D66" location="递延所得税资产!A1" display="递延所得税资产"/>
    <hyperlink ref="D67" location="其他非流动资产汇总!A1" display="其他非流动资产"/>
    <hyperlink ref="I11" location="交易性金融负债!A1" display="交易性金融负债"/>
    <hyperlink ref="I17" location="应付利息!A1" display="应付利息"/>
    <hyperlink ref="I18" location="'应付股利（利润）'!A1" display="应付股利（应付利润）"/>
    <hyperlink ref="I20" location="一年到期非流动负债!A1" display="一年内到期的非流动负债"/>
    <hyperlink ref="E25" location="包装物!A1" display="包装物"/>
    <hyperlink ref="E26" location="委托加工材料!A1" display="委托加工物资"/>
    <hyperlink ref="E27" location="'产成品（库存商品）'!A1" display="产成品(库存商品)"/>
    <hyperlink ref="E28" location="开发产品!A1" display="开发产品"/>
    <hyperlink ref="E29" location="出租开发产品!A1" display="出租开发产品"/>
    <hyperlink ref="E30" location="'在产品（自制半成品）'!A1" display="在产品"/>
    <hyperlink ref="E31" location="开发成本!A1" display="开发成本"/>
    <hyperlink ref="E32" location="发出商品!A1" display="发出商品"/>
    <hyperlink ref="E33" location="在用低值易耗品!A1" display="在用低值易耗品"/>
    <hyperlink ref="E34" location="委托代销商品!A1" display="委托代销商品"/>
    <hyperlink ref="E35" location="受托代销商品!A1" display="受托代销商品"/>
    <hyperlink ref="E36" location="未结算工程!A1" display="未结算工程"/>
    <hyperlink ref="E37" location="周转材料!A1" display="周转材料"/>
    <hyperlink ref="E67" location="其他长期资产!A1" display="其他长期资产"/>
    <hyperlink ref="E68" location="临时设施!A1" display="临时设施"/>
    <hyperlink ref="E69" location="特准储备物资!A1" display="特准储备物资"/>
    <hyperlink ref="D8" location="'资产负债表(审计后)'!A1" display="审计后资产负债表"/>
    <hyperlink ref="E24" location="在库低值易耗品!A1" display="在库低值易耗品"/>
    <hyperlink ref="D65" location="长期待摊费用!A1" display="长期待摊费用"/>
    <hyperlink ref="E61" location="'无形-矿业权'!A1" display="矿业权"/>
  </hyperlinks>
  <pageMargins left="0.747916666666667" right="0.747916666666667" top="0.786805555555556" bottom="0.729861111111111" header="0" footer="0.519444444444444"/>
  <pageSetup paperSize="9" scale="90" orientation="landscape"/>
  <headerFooter alignWithMargins="0"/>
  <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2:E15"/>
  <sheetViews>
    <sheetView workbookViewId="0">
      <selection activeCell="C15" sqref="C15"/>
    </sheetView>
  </sheetViews>
  <sheetFormatPr defaultColWidth="9" defaultRowHeight="15.6" outlineLevelCol="4"/>
  <cols>
    <col min="1" max="1" width="18.25" customWidth="1"/>
    <col min="2" max="2" width="14.3333333333333" customWidth="1"/>
    <col min="3" max="3" width="15.3333333333333" customWidth="1"/>
    <col min="4" max="4" width="15.75" customWidth="1"/>
    <col min="5" max="5" width="25.3333333333333" customWidth="1"/>
  </cols>
  <sheetData>
    <row r="2" hidden="1"/>
    <row r="5" spans="1:5">
      <c r="A5" s="512" t="s">
        <v>28</v>
      </c>
      <c r="B5" s="512" t="s">
        <v>30</v>
      </c>
      <c r="C5" s="512" t="s">
        <v>32</v>
      </c>
      <c r="D5" s="512" t="s">
        <v>39</v>
      </c>
      <c r="E5" s="512" t="s">
        <v>99</v>
      </c>
    </row>
    <row r="6" spans="1:5">
      <c r="A6" s="513" t="s">
        <v>100</v>
      </c>
      <c r="B6" s="513" t="s">
        <v>101</v>
      </c>
      <c r="C6" s="514" t="s">
        <v>102</v>
      </c>
      <c r="D6" s="513" t="s">
        <v>103</v>
      </c>
      <c r="E6" s="513" t="s">
        <v>104</v>
      </c>
    </row>
    <row r="7" spans="1:5">
      <c r="A7" s="514" t="s">
        <v>105</v>
      </c>
      <c r="B7" s="514" t="s">
        <v>106</v>
      </c>
      <c r="C7" s="514" t="s">
        <v>107</v>
      </c>
      <c r="D7" s="513" t="s">
        <v>108</v>
      </c>
      <c r="E7" s="513" t="s">
        <v>109</v>
      </c>
    </row>
    <row r="8" spans="1:5">
      <c r="A8" s="514" t="s">
        <v>110</v>
      </c>
      <c r="B8" s="514" t="s">
        <v>111</v>
      </c>
      <c r="C8" s="514" t="s">
        <v>112</v>
      </c>
      <c r="D8" s="513" t="s">
        <v>113</v>
      </c>
      <c r="E8" s="513" t="s">
        <v>114</v>
      </c>
    </row>
    <row r="9" spans="1:4">
      <c r="A9" s="514" t="s">
        <v>115</v>
      </c>
      <c r="B9" s="514" t="s">
        <v>116</v>
      </c>
      <c r="C9" s="514"/>
      <c r="D9" s="513" t="s">
        <v>117</v>
      </c>
    </row>
    <row r="10" spans="1:4">
      <c r="A10" s="514" t="s">
        <v>118</v>
      </c>
      <c r="B10" s="514"/>
      <c r="C10" s="513" t="s">
        <v>119</v>
      </c>
      <c r="D10" s="513" t="s">
        <v>120</v>
      </c>
    </row>
    <row r="11" spans="1:4">
      <c r="A11" s="514"/>
      <c r="B11" s="513" t="s">
        <v>119</v>
      </c>
      <c r="D11" s="513" t="s">
        <v>121</v>
      </c>
    </row>
    <row r="12" spans="1:4">
      <c r="A12" s="513" t="s">
        <v>119</v>
      </c>
      <c r="D12" s="513" t="s">
        <v>122</v>
      </c>
    </row>
    <row r="13" spans="4:4">
      <c r="D13" s="513" t="s">
        <v>123</v>
      </c>
    </row>
    <row r="15" spans="4:4">
      <c r="D15" s="513" t="s">
        <v>124</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B12" sqref="B12"/>
    </sheetView>
  </sheetViews>
  <sheetFormatPr defaultColWidth="9" defaultRowHeight="15.6" outlineLevelCol="1"/>
  <sheetData>
    <row r="1" spans="1:2">
      <c r="A1" s="499"/>
      <c r="B1" s="499"/>
    </row>
    <row r="2" hidden="1" spans="1:2">
      <c r="A2" s="499"/>
      <c r="B2" s="499"/>
    </row>
    <row r="3" spans="1:2">
      <c r="A3" s="499"/>
      <c r="B3" s="499"/>
    </row>
    <row r="4" spans="1:2">
      <c r="A4" s="499"/>
      <c r="B4" s="499"/>
    </row>
    <row r="5" ht="32.55" spans="1:2">
      <c r="A5" s="500" t="s">
        <v>125</v>
      </c>
      <c r="B5" s="501"/>
    </row>
    <row r="6" ht="18.75" spans="1:2">
      <c r="A6" s="502" t="s">
        <v>126</v>
      </c>
      <c r="B6" s="503"/>
    </row>
    <row r="7" ht="18.75" customHeight="1" spans="1:2">
      <c r="A7" s="504" t="s">
        <v>127</v>
      </c>
      <c r="B7" s="505" t="s">
        <v>128</v>
      </c>
    </row>
    <row r="8" ht="18.75" customHeight="1" spans="1:2">
      <c r="A8" s="504"/>
      <c r="B8" s="505" t="s">
        <v>129</v>
      </c>
    </row>
    <row r="9" ht="18.75" customHeight="1" spans="1:2">
      <c r="A9" s="504"/>
      <c r="B9" s="505" t="s">
        <v>130</v>
      </c>
    </row>
    <row r="10" ht="18.75" customHeight="1" spans="1:2">
      <c r="A10" s="504" t="s">
        <v>131</v>
      </c>
      <c r="B10" s="505" t="s">
        <v>132</v>
      </c>
    </row>
    <row r="11" ht="18.75" customHeight="1" spans="1:2">
      <c r="A11" s="504" t="s">
        <v>133</v>
      </c>
      <c r="B11" s="505" t="s">
        <v>134</v>
      </c>
    </row>
    <row r="12" ht="18.75" customHeight="1" spans="1:2">
      <c r="A12" s="504" t="s">
        <v>135</v>
      </c>
      <c r="B12" s="505" t="s">
        <v>136</v>
      </c>
    </row>
    <row r="13" ht="18.75" customHeight="1" spans="1:2">
      <c r="A13" s="504"/>
      <c r="B13" s="506" t="s">
        <v>137</v>
      </c>
    </row>
    <row r="14" ht="18.75" customHeight="1" spans="1:2">
      <c r="A14" s="507"/>
      <c r="B14" s="508" t="s">
        <v>138</v>
      </c>
    </row>
    <row r="15" ht="18.75" customHeight="1" spans="1:2">
      <c r="A15" s="507"/>
      <c r="B15" s="508" t="s">
        <v>139</v>
      </c>
    </row>
    <row r="16" ht="18.75" customHeight="1" spans="1:2">
      <c r="A16" s="504" t="s">
        <v>140</v>
      </c>
      <c r="B16" s="505" t="s">
        <v>141</v>
      </c>
    </row>
    <row r="17" ht="18.75" customHeight="1" spans="1:2">
      <c r="A17" s="504" t="s">
        <v>142</v>
      </c>
      <c r="B17" s="505" t="s">
        <v>143</v>
      </c>
    </row>
    <row r="18" ht="18.75" customHeight="1" spans="1:2">
      <c r="A18" s="504" t="s">
        <v>144</v>
      </c>
      <c r="B18" s="505" t="s">
        <v>145</v>
      </c>
    </row>
    <row r="19" ht="18.75" customHeight="1" spans="1:2">
      <c r="A19" s="504" t="s">
        <v>146</v>
      </c>
      <c r="B19" s="505" t="s">
        <v>147</v>
      </c>
    </row>
    <row r="20" ht="18.75" customHeight="1" spans="1:2">
      <c r="A20" s="504"/>
      <c r="B20" s="509" t="s">
        <v>148</v>
      </c>
    </row>
    <row r="21" ht="18.75" customHeight="1" spans="1:2">
      <c r="A21" s="504"/>
      <c r="B21" s="505" t="s">
        <v>149</v>
      </c>
    </row>
    <row r="22" ht="18.75" customHeight="1" spans="1:2">
      <c r="A22" s="504"/>
      <c r="B22" s="509" t="s">
        <v>150</v>
      </c>
    </row>
    <row r="23" ht="18.75" customHeight="1" spans="1:2">
      <c r="A23" s="504"/>
      <c r="B23" s="505" t="s">
        <v>151</v>
      </c>
    </row>
    <row r="24" ht="18.75" customHeight="1" spans="1:2">
      <c r="A24" s="504" t="s">
        <v>152</v>
      </c>
      <c r="B24" s="505" t="s">
        <v>153</v>
      </c>
    </row>
    <row r="25" ht="18.75" customHeight="1" spans="1:2">
      <c r="A25" s="504" t="s">
        <v>154</v>
      </c>
      <c r="B25" s="505" t="s">
        <v>155</v>
      </c>
    </row>
    <row r="26" ht="18.75" customHeight="1" spans="1:2">
      <c r="A26" s="510" t="s">
        <v>156</v>
      </c>
      <c r="B26" s="511" t="s">
        <v>157</v>
      </c>
    </row>
  </sheetData>
  <hyperlinks>
    <hyperlink ref="A6" location="索引目录!B3" display="返回索引页"/>
  </hyperlinks>
  <pageMargins left="0.339583333333333" right="0.359722222222222"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3"/>
    <pageSetUpPr fitToPage="1"/>
  </sheetPr>
  <dimension ref="A1:J42"/>
  <sheetViews>
    <sheetView workbookViewId="0">
      <selection activeCell="A2" sqref="A2:IV2"/>
    </sheetView>
  </sheetViews>
  <sheetFormatPr defaultColWidth="7" defaultRowHeight="18" customHeight="1"/>
  <cols>
    <col min="1" max="1" width="21.3333333333333" customWidth="1"/>
    <col min="2" max="2" width="4.5" customWidth="1"/>
    <col min="3" max="4" width="17.0833333333333" customWidth="1"/>
    <col min="5" max="5" width="8.33333333333333" customWidth="1"/>
    <col min="6" max="6" width="23" customWidth="1"/>
    <col min="7" max="7" width="4.58333333333333" customWidth="1"/>
    <col min="8" max="9" width="20.5" customWidth="1"/>
    <col min="10" max="10" width="15.5833333333333" customWidth="1"/>
  </cols>
  <sheetData>
    <row r="1" ht="28.5" customHeight="1" spans="1:10">
      <c r="A1" s="450" t="s">
        <v>126</v>
      </c>
      <c r="B1" s="451"/>
      <c r="C1" s="451"/>
      <c r="D1" s="451"/>
      <c r="E1" s="451"/>
      <c r="F1" s="451"/>
      <c r="G1" s="451"/>
      <c r="H1" s="451"/>
      <c r="I1" s="451"/>
      <c r="J1" s="451"/>
    </row>
    <row r="2" ht="12" hidden="1" customHeight="1" spans="1:10">
      <c r="A2" s="450"/>
      <c r="B2" s="451"/>
      <c r="C2" s="451"/>
      <c r="D2" s="451"/>
      <c r="E2" s="451"/>
      <c r="F2" s="451"/>
      <c r="G2" s="451"/>
      <c r="H2" s="451"/>
      <c r="I2" s="451"/>
      <c r="J2" s="451"/>
    </row>
    <row r="3" ht="12" customHeight="1" spans="1:10">
      <c r="A3" s="450"/>
      <c r="B3" s="451"/>
      <c r="C3" s="451"/>
      <c r="D3" s="451"/>
      <c r="E3" s="451"/>
      <c r="F3" s="451"/>
      <c r="G3" s="451"/>
      <c r="H3" s="451"/>
      <c r="I3" s="451"/>
      <c r="J3" s="451"/>
    </row>
    <row r="4" customHeight="1" spans="1:10">
      <c r="A4" s="452" t="s">
        <v>158</v>
      </c>
      <c r="B4" s="451"/>
      <c r="C4" s="451"/>
      <c r="D4" s="451"/>
      <c r="E4" s="451"/>
      <c r="F4" s="451"/>
      <c r="G4" s="451"/>
      <c r="H4" s="451"/>
      <c r="I4" s="451"/>
      <c r="J4" s="451"/>
    </row>
    <row r="5" customHeight="1" spans="1:10">
      <c r="A5" s="453" t="e">
        <f>CONCATENATE(#REF!,#REF!,#REF!,#REF!,#REF!,#REF!)</f>
        <v>#REF!</v>
      </c>
      <c r="B5" s="453"/>
      <c r="C5" s="453"/>
      <c r="D5" s="453"/>
      <c r="E5" s="453"/>
      <c r="F5" s="453"/>
      <c r="G5" s="453"/>
      <c r="H5" s="453"/>
      <c r="I5" s="453"/>
      <c r="J5" s="453"/>
    </row>
    <row r="6" customHeight="1" spans="1:10">
      <c r="A6" s="454" t="e">
        <f>"编制单位:"&amp;#REF!</f>
        <v>#REF!</v>
      </c>
      <c r="B6" s="454"/>
      <c r="C6" s="454"/>
      <c r="D6" s="455"/>
      <c r="E6" s="456"/>
      <c r="F6" s="457"/>
      <c r="G6" s="458"/>
      <c r="H6" s="455"/>
      <c r="I6" s="455"/>
      <c r="J6" s="495" t="s">
        <v>159</v>
      </c>
    </row>
    <row r="7" customHeight="1" spans="1:10">
      <c r="A7" s="459" t="s">
        <v>160</v>
      </c>
      <c r="B7" s="459" t="s">
        <v>161</v>
      </c>
      <c r="C7" s="459" t="s">
        <v>162</v>
      </c>
      <c r="D7" s="459" t="s">
        <v>163</v>
      </c>
      <c r="E7" s="460" t="s">
        <v>164</v>
      </c>
      <c r="F7" s="461" t="s">
        <v>165</v>
      </c>
      <c r="G7" s="459" t="s">
        <v>161</v>
      </c>
      <c r="H7" s="459" t="s">
        <v>162</v>
      </c>
      <c r="I7" s="459" t="s">
        <v>163</v>
      </c>
      <c r="J7" s="459" t="s">
        <v>164</v>
      </c>
    </row>
    <row r="8" customHeight="1" spans="1:10">
      <c r="A8" s="462" t="s">
        <v>166</v>
      </c>
      <c r="B8" s="463">
        <v>1</v>
      </c>
      <c r="C8" s="464"/>
      <c r="D8" s="464"/>
      <c r="E8" s="465"/>
      <c r="F8" s="466" t="s">
        <v>167</v>
      </c>
      <c r="G8" s="463">
        <v>34</v>
      </c>
      <c r="H8" s="467"/>
      <c r="I8" s="467"/>
      <c r="J8" s="496"/>
    </row>
    <row r="9" customHeight="1" spans="1:10">
      <c r="A9" s="468" t="s">
        <v>11</v>
      </c>
      <c r="B9" s="463">
        <v>2</v>
      </c>
      <c r="C9" s="469"/>
      <c r="D9" s="469"/>
      <c r="E9" s="465"/>
      <c r="F9" s="468" t="s">
        <v>14</v>
      </c>
      <c r="G9" s="463">
        <v>35</v>
      </c>
      <c r="H9" s="469"/>
      <c r="I9" s="469"/>
      <c r="J9" s="496"/>
    </row>
    <row r="10" customHeight="1" spans="1:10">
      <c r="A10" s="468" t="s">
        <v>19</v>
      </c>
      <c r="B10" s="463">
        <v>3</v>
      </c>
      <c r="C10" s="469"/>
      <c r="D10" s="469"/>
      <c r="E10" s="465"/>
      <c r="F10" s="468" t="s">
        <v>16</v>
      </c>
      <c r="G10" s="463">
        <v>36</v>
      </c>
      <c r="H10" s="469"/>
      <c r="I10" s="469"/>
      <c r="J10" s="496"/>
    </row>
    <row r="11" customHeight="1" spans="1:10">
      <c r="A11" s="468" t="s">
        <v>26</v>
      </c>
      <c r="B11" s="463">
        <v>4</v>
      </c>
      <c r="C11" s="469"/>
      <c r="D11" s="469"/>
      <c r="E11" s="465"/>
      <c r="F11" s="468" t="s">
        <v>18</v>
      </c>
      <c r="G11" s="463">
        <v>37</v>
      </c>
      <c r="H11" s="469"/>
      <c r="I11" s="469"/>
      <c r="J11" s="496"/>
    </row>
    <row r="12" customHeight="1" spans="1:10">
      <c r="A12" s="468" t="s">
        <v>28</v>
      </c>
      <c r="B12" s="463">
        <v>5</v>
      </c>
      <c r="C12" s="469"/>
      <c r="D12" s="469"/>
      <c r="E12" s="465"/>
      <c r="F12" s="468" t="s">
        <v>21</v>
      </c>
      <c r="G12" s="463">
        <v>38</v>
      </c>
      <c r="H12" s="469"/>
      <c r="I12" s="469"/>
      <c r="J12" s="496"/>
    </row>
    <row r="13" customHeight="1" spans="1:10">
      <c r="A13" s="468" t="s">
        <v>168</v>
      </c>
      <c r="B13" s="463">
        <v>6</v>
      </c>
      <c r="C13" s="469"/>
      <c r="D13" s="469"/>
      <c r="E13" s="465"/>
      <c r="F13" s="468" t="s">
        <v>23</v>
      </c>
      <c r="G13" s="463">
        <v>39</v>
      </c>
      <c r="H13" s="469"/>
      <c r="I13" s="469"/>
      <c r="J13" s="496"/>
    </row>
    <row r="14" customHeight="1" spans="1:10">
      <c r="A14" s="468" t="s">
        <v>32</v>
      </c>
      <c r="B14" s="463">
        <v>7</v>
      </c>
      <c r="C14" s="469"/>
      <c r="D14" s="469"/>
      <c r="E14" s="465"/>
      <c r="F14" s="468" t="s">
        <v>25</v>
      </c>
      <c r="G14" s="463">
        <v>40</v>
      </c>
      <c r="H14" s="469"/>
      <c r="I14" s="469"/>
      <c r="J14" s="496"/>
    </row>
    <row r="15" customHeight="1" spans="1:10">
      <c r="A15" s="468" t="s">
        <v>34</v>
      </c>
      <c r="B15" s="463">
        <v>8</v>
      </c>
      <c r="C15" s="467"/>
      <c r="D15" s="467"/>
      <c r="E15" s="465"/>
      <c r="F15" s="468" t="s">
        <v>27</v>
      </c>
      <c r="G15" s="463">
        <v>41</v>
      </c>
      <c r="H15" s="469"/>
      <c r="I15" s="469"/>
      <c r="J15" s="496"/>
    </row>
    <row r="16" customHeight="1" spans="1:10">
      <c r="A16" s="468" t="s">
        <v>36</v>
      </c>
      <c r="B16" s="463">
        <v>9</v>
      </c>
      <c r="C16" s="467"/>
      <c r="D16" s="467"/>
      <c r="E16" s="465"/>
      <c r="F16" s="468" t="s">
        <v>29</v>
      </c>
      <c r="G16" s="463">
        <v>42</v>
      </c>
      <c r="H16" s="469"/>
      <c r="I16" s="469"/>
      <c r="J16" s="496"/>
    </row>
    <row r="17" customHeight="1" spans="1:10">
      <c r="A17" s="468" t="s">
        <v>38</v>
      </c>
      <c r="B17" s="463">
        <v>10</v>
      </c>
      <c r="C17" s="467"/>
      <c r="D17" s="467"/>
      <c r="E17" s="465"/>
      <c r="F17" s="468" t="s">
        <v>169</v>
      </c>
      <c r="G17" s="463">
        <v>43</v>
      </c>
      <c r="H17" s="469"/>
      <c r="I17" s="469"/>
      <c r="J17" s="496"/>
    </row>
    <row r="18" customHeight="1" spans="1:10">
      <c r="A18" s="468" t="s">
        <v>170</v>
      </c>
      <c r="B18" s="463">
        <v>11</v>
      </c>
      <c r="C18" s="467"/>
      <c r="D18" s="467"/>
      <c r="E18" s="465"/>
      <c r="F18" s="468" t="s">
        <v>33</v>
      </c>
      <c r="G18" s="463">
        <v>44</v>
      </c>
      <c r="H18" s="469"/>
      <c r="I18" s="469"/>
      <c r="J18" s="496"/>
    </row>
    <row r="19" customHeight="1" spans="1:10">
      <c r="A19" s="468" t="s">
        <v>64</v>
      </c>
      <c r="B19" s="463">
        <v>12</v>
      </c>
      <c r="C19" s="467"/>
      <c r="D19" s="467"/>
      <c r="E19" s="465"/>
      <c r="F19" s="468" t="s">
        <v>35</v>
      </c>
      <c r="G19" s="463">
        <v>45</v>
      </c>
      <c r="H19" s="469"/>
      <c r="I19" s="469"/>
      <c r="J19" s="496"/>
    </row>
    <row r="20" customHeight="1" spans="1:10">
      <c r="A20" s="470" t="s">
        <v>171</v>
      </c>
      <c r="B20" s="471">
        <v>13</v>
      </c>
      <c r="C20" s="472">
        <f>SUM(C9:C19)</f>
        <v>0</v>
      </c>
      <c r="D20" s="472">
        <f>SUM(D9:D19)</f>
        <v>0</v>
      </c>
      <c r="E20" s="473"/>
      <c r="F20" s="468" t="s">
        <v>37</v>
      </c>
      <c r="G20" s="463">
        <v>46</v>
      </c>
      <c r="H20" s="469"/>
      <c r="I20" s="469"/>
      <c r="J20" s="496"/>
    </row>
    <row r="21" customHeight="1" spans="1:10">
      <c r="A21" s="474" t="s">
        <v>172</v>
      </c>
      <c r="B21" s="463">
        <v>14</v>
      </c>
      <c r="C21" s="469"/>
      <c r="D21" s="469"/>
      <c r="E21" s="465"/>
      <c r="F21" s="475" t="s">
        <v>173</v>
      </c>
      <c r="G21" s="463">
        <v>47</v>
      </c>
      <c r="H21" s="469">
        <f>SUM(H9:H20)</f>
        <v>0</v>
      </c>
      <c r="I21" s="469">
        <f>SUM(I9:I20)</f>
        <v>0</v>
      </c>
      <c r="J21" s="496"/>
    </row>
    <row r="22" customHeight="1" spans="1:10">
      <c r="A22" s="468" t="s">
        <v>66</v>
      </c>
      <c r="B22" s="463">
        <v>15</v>
      </c>
      <c r="C22" s="467"/>
      <c r="D22" s="467"/>
      <c r="E22" s="465"/>
      <c r="F22" s="466" t="s">
        <v>174</v>
      </c>
      <c r="G22" s="463">
        <v>48</v>
      </c>
      <c r="H22" s="469"/>
      <c r="I22" s="469"/>
      <c r="J22" s="496"/>
    </row>
    <row r="23" customHeight="1" spans="1:10">
      <c r="A23" s="468" t="s">
        <v>68</v>
      </c>
      <c r="B23" s="463">
        <v>16</v>
      </c>
      <c r="C23" s="467"/>
      <c r="D23" s="467"/>
      <c r="E23" s="465"/>
      <c r="F23" s="468" t="s">
        <v>43</v>
      </c>
      <c r="G23" s="463">
        <v>49</v>
      </c>
      <c r="H23" s="469"/>
      <c r="I23" s="469"/>
      <c r="J23" s="496"/>
    </row>
    <row r="24" customHeight="1" spans="1:10">
      <c r="A24" s="468" t="s">
        <v>69</v>
      </c>
      <c r="B24" s="463">
        <v>17</v>
      </c>
      <c r="C24" s="467"/>
      <c r="D24" s="467"/>
      <c r="E24" s="465"/>
      <c r="F24" s="468" t="s">
        <v>45</v>
      </c>
      <c r="G24" s="463">
        <v>50</v>
      </c>
      <c r="H24" s="469"/>
      <c r="I24" s="469"/>
      <c r="J24" s="496"/>
    </row>
    <row r="25" customHeight="1" spans="1:10">
      <c r="A25" s="468" t="s">
        <v>70</v>
      </c>
      <c r="B25" s="463">
        <v>18</v>
      </c>
      <c r="C25" s="467"/>
      <c r="D25" s="467"/>
      <c r="E25" s="465"/>
      <c r="F25" s="468" t="s">
        <v>47</v>
      </c>
      <c r="G25" s="463">
        <v>51</v>
      </c>
      <c r="H25" s="469"/>
      <c r="I25" s="469"/>
      <c r="J25" s="496"/>
    </row>
    <row r="26" customHeight="1" spans="1:10">
      <c r="A26" s="468" t="s">
        <v>71</v>
      </c>
      <c r="B26" s="463">
        <v>19</v>
      </c>
      <c r="C26" s="467"/>
      <c r="D26" s="467"/>
      <c r="E26" s="465"/>
      <c r="F26" s="468" t="s">
        <v>49</v>
      </c>
      <c r="G26" s="463">
        <v>52</v>
      </c>
      <c r="H26" s="469"/>
      <c r="I26" s="469"/>
      <c r="J26" s="496"/>
    </row>
    <row r="27" customHeight="1" spans="1:10">
      <c r="A27" s="468" t="s">
        <v>72</v>
      </c>
      <c r="B27" s="463">
        <v>20</v>
      </c>
      <c r="C27" s="467"/>
      <c r="D27" s="467"/>
      <c r="E27" s="465"/>
      <c r="F27" s="468" t="s">
        <v>51</v>
      </c>
      <c r="G27" s="463">
        <v>53</v>
      </c>
      <c r="H27" s="469"/>
      <c r="I27" s="469"/>
      <c r="J27" s="496"/>
    </row>
    <row r="28" customHeight="1" spans="1:10">
      <c r="A28" s="468" t="s">
        <v>80</v>
      </c>
      <c r="B28" s="463">
        <v>21</v>
      </c>
      <c r="C28" s="467"/>
      <c r="D28" s="467"/>
      <c r="E28" s="465"/>
      <c r="F28" s="468" t="s">
        <v>53</v>
      </c>
      <c r="G28" s="463">
        <v>54</v>
      </c>
      <c r="H28" s="467"/>
      <c r="I28" s="467"/>
      <c r="J28" s="496"/>
    </row>
    <row r="29" customHeight="1" spans="1:10">
      <c r="A29" s="468" t="s">
        <v>83</v>
      </c>
      <c r="B29" s="463">
        <v>22</v>
      </c>
      <c r="C29" s="467"/>
      <c r="D29" s="467"/>
      <c r="E29" s="465"/>
      <c r="F29" s="468" t="s">
        <v>55</v>
      </c>
      <c r="G29" s="463">
        <v>55</v>
      </c>
      <c r="H29" s="467"/>
      <c r="I29" s="467"/>
      <c r="J29" s="496"/>
    </row>
    <row r="30" customHeight="1" spans="1:10">
      <c r="A30" s="468" t="s">
        <v>84</v>
      </c>
      <c r="B30" s="463">
        <v>23</v>
      </c>
      <c r="C30" s="467"/>
      <c r="D30" s="467"/>
      <c r="E30" s="465"/>
      <c r="F30" s="475" t="s">
        <v>175</v>
      </c>
      <c r="G30" s="463">
        <v>56</v>
      </c>
      <c r="H30" s="469">
        <f>SUM(H23:H29)</f>
        <v>0</v>
      </c>
      <c r="I30" s="469">
        <f>SUM(I23:I29)</f>
        <v>0</v>
      </c>
      <c r="J30" s="496"/>
    </row>
    <row r="31" customHeight="1" spans="1:10">
      <c r="A31" s="468" t="s">
        <v>85</v>
      </c>
      <c r="B31" s="463">
        <v>24</v>
      </c>
      <c r="C31" s="467"/>
      <c r="D31" s="467"/>
      <c r="E31" s="465"/>
      <c r="F31" s="476" t="s">
        <v>176</v>
      </c>
      <c r="G31" s="477">
        <v>57</v>
      </c>
      <c r="H31" s="478">
        <f>H21+H30</f>
        <v>0</v>
      </c>
      <c r="I31" s="478">
        <f>I21+I30</f>
        <v>0</v>
      </c>
      <c r="J31" s="497"/>
    </row>
    <row r="32" customHeight="1" spans="1:10">
      <c r="A32" s="468" t="s">
        <v>86</v>
      </c>
      <c r="B32" s="463">
        <v>25</v>
      </c>
      <c r="C32" s="467"/>
      <c r="D32" s="467"/>
      <c r="E32" s="465"/>
      <c r="F32" s="466" t="s">
        <v>177</v>
      </c>
      <c r="G32" s="463">
        <v>58</v>
      </c>
      <c r="H32" s="467"/>
      <c r="I32" s="467"/>
      <c r="J32" s="496"/>
    </row>
    <row r="33" customHeight="1" spans="1:10">
      <c r="A33" s="468" t="s">
        <v>87</v>
      </c>
      <c r="B33" s="463">
        <v>26</v>
      </c>
      <c r="C33" s="467"/>
      <c r="D33" s="467"/>
      <c r="E33" s="465"/>
      <c r="F33" s="468" t="s">
        <v>178</v>
      </c>
      <c r="G33" s="463">
        <v>59</v>
      </c>
      <c r="H33" s="469"/>
      <c r="I33" s="469"/>
      <c r="J33" s="496"/>
    </row>
    <row r="34" customHeight="1" spans="1:10">
      <c r="A34" s="468" t="s">
        <v>91</v>
      </c>
      <c r="B34" s="463">
        <v>27</v>
      </c>
      <c r="C34" s="467"/>
      <c r="D34" s="467"/>
      <c r="E34" s="465"/>
      <c r="F34" s="468" t="s">
        <v>179</v>
      </c>
      <c r="G34" s="463">
        <v>60</v>
      </c>
      <c r="H34" s="469"/>
      <c r="I34" s="469"/>
      <c r="J34" s="496"/>
    </row>
    <row r="35" customHeight="1" spans="1:10">
      <c r="A35" s="468" t="s">
        <v>92</v>
      </c>
      <c r="B35" s="463">
        <v>28</v>
      </c>
      <c r="C35" s="467"/>
      <c r="D35" s="467"/>
      <c r="E35" s="465"/>
      <c r="F35" s="468" t="s">
        <v>180</v>
      </c>
      <c r="G35" s="463">
        <v>61</v>
      </c>
      <c r="H35" s="455"/>
      <c r="I35" s="455"/>
      <c r="J35" s="496"/>
    </row>
    <row r="36" customHeight="1" spans="1:10">
      <c r="A36" s="468" t="s">
        <v>93</v>
      </c>
      <c r="B36" s="463">
        <v>29</v>
      </c>
      <c r="C36" s="467"/>
      <c r="D36" s="467"/>
      <c r="E36" s="465"/>
      <c r="F36" s="468" t="s">
        <v>181</v>
      </c>
      <c r="G36" s="463">
        <v>62</v>
      </c>
      <c r="H36" s="467"/>
      <c r="I36" s="467"/>
      <c r="J36" s="496"/>
    </row>
    <row r="37" customHeight="1" spans="1:10">
      <c r="A37" s="468" t="s">
        <v>94</v>
      </c>
      <c r="B37" s="463">
        <v>30</v>
      </c>
      <c r="C37" s="467"/>
      <c r="D37" s="467"/>
      <c r="E37" s="465"/>
      <c r="F37" s="468" t="s">
        <v>182</v>
      </c>
      <c r="G37" s="463">
        <v>63</v>
      </c>
      <c r="H37" s="469"/>
      <c r="I37" s="469"/>
      <c r="J37" s="496"/>
    </row>
    <row r="38" customHeight="1" spans="1:10">
      <c r="A38" s="468" t="s">
        <v>95</v>
      </c>
      <c r="B38" s="463">
        <v>31</v>
      </c>
      <c r="C38" s="467"/>
      <c r="D38" s="467"/>
      <c r="E38" s="465"/>
      <c r="F38" s="479" t="s">
        <v>183</v>
      </c>
      <c r="G38" s="480">
        <v>64</v>
      </c>
      <c r="H38" s="481">
        <f>SUM(H33,H34,H36,H37)</f>
        <v>0</v>
      </c>
      <c r="I38" s="481">
        <f>SUM(I33,I34,I36,I37)</f>
        <v>0</v>
      </c>
      <c r="J38" s="496"/>
    </row>
    <row r="39" customHeight="1" spans="1:10">
      <c r="A39" s="470" t="s">
        <v>184</v>
      </c>
      <c r="B39" s="471">
        <v>32</v>
      </c>
      <c r="C39" s="472">
        <f>SUM(C22:C38)</f>
        <v>0</v>
      </c>
      <c r="D39" s="472">
        <f>SUM(D22:D38)</f>
        <v>0</v>
      </c>
      <c r="E39" s="473"/>
      <c r="F39" s="456"/>
      <c r="G39" s="482"/>
      <c r="H39" s="483"/>
      <c r="I39" s="483"/>
      <c r="J39" s="498"/>
    </row>
    <row r="40" customHeight="1" spans="1:10">
      <c r="A40" s="484" t="s">
        <v>185</v>
      </c>
      <c r="B40" s="485">
        <v>33</v>
      </c>
      <c r="C40" s="486">
        <f>SUM(C39,C20)</f>
        <v>0</v>
      </c>
      <c r="D40" s="486">
        <f>SUM(D39,D20)</f>
        <v>0</v>
      </c>
      <c r="E40" s="487"/>
      <c r="F40" s="488" t="s">
        <v>186</v>
      </c>
      <c r="G40" s="489">
        <v>65</v>
      </c>
      <c r="H40" s="490">
        <f>H31+H38</f>
        <v>0</v>
      </c>
      <c r="I40" s="490">
        <f>I31+I38</f>
        <v>0</v>
      </c>
      <c r="J40" s="498"/>
    </row>
    <row r="41" customHeight="1" spans="1:10">
      <c r="A41" s="491"/>
      <c r="B41" s="463"/>
      <c r="C41" s="467"/>
      <c r="D41" s="467"/>
      <c r="E41" s="465"/>
      <c r="F41" s="466" t="s">
        <v>187</v>
      </c>
      <c r="G41" s="463">
        <v>66</v>
      </c>
      <c r="H41" s="467">
        <f>H40-C40</f>
        <v>0</v>
      </c>
      <c r="I41" s="467">
        <f>I40-D40</f>
        <v>0</v>
      </c>
      <c r="J41" s="496"/>
    </row>
    <row r="42" customHeight="1" spans="1:10">
      <c r="A42" s="457"/>
      <c r="B42" s="458"/>
      <c r="C42" s="492" t="s">
        <v>188</v>
      </c>
      <c r="D42" s="457"/>
      <c r="E42" s="493" t="s">
        <v>189</v>
      </c>
      <c r="F42" s="457"/>
      <c r="G42" s="458"/>
      <c r="H42" s="494" t="s">
        <v>190</v>
      </c>
      <c r="I42" s="457"/>
      <c r="J42" s="457"/>
    </row>
  </sheetData>
  <sheetProtection formatCells="0" formatRows="0" insertRows="0" deleteRows="0" sort="0" autoFilter="0" pivotTables="0"/>
  <mergeCells count="3">
    <mergeCell ref="A4:J4"/>
    <mergeCell ref="A5:J5"/>
    <mergeCell ref="A6:C6"/>
  </mergeCells>
  <hyperlinks>
    <hyperlink ref="A1" location="索引目录!C4" display="返回索引页"/>
  </hyperlinks>
  <printOptions horizontalCentered="1"/>
  <pageMargins left="1.10208333333333" right="0.432638888888889" top="0.393055555555556" bottom="0.196527777777778" header="0.511805555555556" footer="0.511805555555556"/>
  <pageSetup paperSize="9" scale="72"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35"/>
  </sheetPr>
  <dimension ref="A1:J42"/>
  <sheetViews>
    <sheetView workbookViewId="0">
      <selection activeCell="D24" sqref="D24"/>
    </sheetView>
  </sheetViews>
  <sheetFormatPr defaultColWidth="7" defaultRowHeight="18" customHeight="1"/>
  <cols>
    <col min="1" max="1" width="21.3333333333333" customWidth="1"/>
    <col min="2" max="2" width="4.5" customWidth="1"/>
    <col min="3" max="4" width="17.0833333333333" customWidth="1"/>
    <col min="5" max="5" width="8.33333333333333" customWidth="1"/>
    <col min="6" max="6" width="23" customWidth="1"/>
    <col min="7" max="7" width="4.58333333333333" customWidth="1"/>
    <col min="8" max="9" width="20.5" customWidth="1"/>
    <col min="10" max="10" width="15.5833333333333" customWidth="1"/>
  </cols>
  <sheetData>
    <row r="1" customHeight="1" spans="1:10">
      <c r="A1" s="450" t="s">
        <v>126</v>
      </c>
      <c r="B1" s="451"/>
      <c r="C1" s="451"/>
      <c r="D1" s="451"/>
      <c r="E1" s="451"/>
      <c r="F1" s="451"/>
      <c r="G1" s="451"/>
      <c r="H1" s="451"/>
      <c r="I1" s="451"/>
      <c r="J1" s="451"/>
    </row>
    <row r="2" hidden="1" customHeight="1" spans="1:10">
      <c r="A2" s="450"/>
      <c r="B2" s="451"/>
      <c r="C2" s="451"/>
      <c r="D2" s="451"/>
      <c r="E2" s="451"/>
      <c r="F2" s="451"/>
      <c r="G2" s="451"/>
      <c r="H2" s="451"/>
      <c r="I2" s="451"/>
      <c r="J2" s="451"/>
    </row>
    <row r="3" customHeight="1" spans="1:10">
      <c r="A3" s="450"/>
      <c r="B3" s="451"/>
      <c r="C3" s="451"/>
      <c r="D3" s="451"/>
      <c r="E3" s="451"/>
      <c r="F3" s="451"/>
      <c r="G3" s="451"/>
      <c r="H3" s="451"/>
      <c r="I3" s="451"/>
      <c r="J3" s="451"/>
    </row>
    <row r="4" customHeight="1" spans="1:10">
      <c r="A4" s="452" t="s">
        <v>191</v>
      </c>
      <c r="B4" s="451"/>
      <c r="C4" s="451"/>
      <c r="D4" s="451"/>
      <c r="E4" s="451"/>
      <c r="F4" s="451"/>
      <c r="G4" s="451"/>
      <c r="H4" s="451"/>
      <c r="I4" s="451"/>
      <c r="J4" s="451"/>
    </row>
    <row r="5" customHeight="1" spans="1:10">
      <c r="A5" s="453" t="e">
        <f>CONCATENATE(#REF!,#REF!,#REF!,#REF!,#REF!,#REF!)</f>
        <v>#REF!</v>
      </c>
      <c r="B5" s="453"/>
      <c r="C5" s="453"/>
      <c r="D5" s="453"/>
      <c r="E5" s="453"/>
      <c r="F5" s="453"/>
      <c r="G5" s="453"/>
      <c r="H5" s="453"/>
      <c r="I5" s="453"/>
      <c r="J5" s="453"/>
    </row>
    <row r="6" customHeight="1" spans="1:10">
      <c r="A6" s="454" t="e">
        <f>"编制单位:"&amp;#REF!</f>
        <v>#REF!</v>
      </c>
      <c r="B6" s="454"/>
      <c r="C6" s="454"/>
      <c r="D6" s="455"/>
      <c r="E6" s="456"/>
      <c r="F6" s="457"/>
      <c r="G6" s="458"/>
      <c r="H6" s="455"/>
      <c r="I6" s="455"/>
      <c r="J6" s="495" t="s">
        <v>159</v>
      </c>
    </row>
    <row r="7" customHeight="1" spans="1:10">
      <c r="A7" s="459" t="s">
        <v>160</v>
      </c>
      <c r="B7" s="459" t="s">
        <v>161</v>
      </c>
      <c r="C7" s="459" t="s">
        <v>162</v>
      </c>
      <c r="D7" s="459" t="s">
        <v>163</v>
      </c>
      <c r="E7" s="460" t="s">
        <v>164</v>
      </c>
      <c r="F7" s="461" t="s">
        <v>165</v>
      </c>
      <c r="G7" s="459" t="s">
        <v>161</v>
      </c>
      <c r="H7" s="459" t="s">
        <v>162</v>
      </c>
      <c r="I7" s="459" t="s">
        <v>163</v>
      </c>
      <c r="J7" s="459" t="s">
        <v>164</v>
      </c>
    </row>
    <row r="8" customHeight="1" spans="1:10">
      <c r="A8" s="462" t="s">
        <v>166</v>
      </c>
      <c r="B8" s="463">
        <v>1</v>
      </c>
      <c r="C8" s="464"/>
      <c r="D8" s="464"/>
      <c r="E8" s="465"/>
      <c r="F8" s="466" t="s">
        <v>167</v>
      </c>
      <c r="G8" s="463">
        <v>34</v>
      </c>
      <c r="H8" s="467"/>
      <c r="I8" s="467"/>
      <c r="J8" s="496"/>
    </row>
    <row r="9" customHeight="1" spans="1:10">
      <c r="A9" s="468" t="s">
        <v>11</v>
      </c>
      <c r="B9" s="463">
        <v>2</v>
      </c>
      <c r="C9" s="469"/>
      <c r="D9" s="469"/>
      <c r="E9" s="465"/>
      <c r="F9" s="468" t="s">
        <v>14</v>
      </c>
      <c r="G9" s="463">
        <v>35</v>
      </c>
      <c r="H9" s="469"/>
      <c r="I9" s="469"/>
      <c r="J9" s="496"/>
    </row>
    <row r="10" customHeight="1" spans="1:10">
      <c r="A10" s="468" t="s">
        <v>19</v>
      </c>
      <c r="B10" s="463">
        <v>3</v>
      </c>
      <c r="C10" s="469"/>
      <c r="D10" s="469"/>
      <c r="E10" s="465"/>
      <c r="F10" s="468" t="s">
        <v>16</v>
      </c>
      <c r="G10" s="463">
        <v>36</v>
      </c>
      <c r="H10" s="469"/>
      <c r="I10" s="469"/>
      <c r="J10" s="496"/>
    </row>
    <row r="11" customHeight="1" spans="1:10">
      <c r="A11" s="468" t="s">
        <v>26</v>
      </c>
      <c r="B11" s="463">
        <v>4</v>
      </c>
      <c r="C11" s="469"/>
      <c r="D11" s="469"/>
      <c r="E11" s="465"/>
      <c r="F11" s="468" t="s">
        <v>18</v>
      </c>
      <c r="G11" s="463">
        <v>37</v>
      </c>
      <c r="H11" s="469"/>
      <c r="I11" s="469"/>
      <c r="J11" s="496"/>
    </row>
    <row r="12" customHeight="1" spans="1:10">
      <c r="A12" s="468" t="s">
        <v>28</v>
      </c>
      <c r="B12" s="463">
        <v>5</v>
      </c>
      <c r="C12" s="469"/>
      <c r="D12" s="469"/>
      <c r="E12" s="465"/>
      <c r="F12" s="468" t="s">
        <v>21</v>
      </c>
      <c r="G12" s="463">
        <v>38</v>
      </c>
      <c r="H12" s="469"/>
      <c r="I12" s="469"/>
      <c r="J12" s="496"/>
    </row>
    <row r="13" customHeight="1" spans="1:10">
      <c r="A13" s="468" t="s">
        <v>168</v>
      </c>
      <c r="B13" s="463">
        <v>6</v>
      </c>
      <c r="C13" s="469"/>
      <c r="D13" s="469"/>
      <c r="E13" s="465"/>
      <c r="F13" s="468" t="s">
        <v>23</v>
      </c>
      <c r="G13" s="463">
        <v>39</v>
      </c>
      <c r="H13" s="469"/>
      <c r="I13" s="469"/>
      <c r="J13" s="496"/>
    </row>
    <row r="14" customHeight="1" spans="1:10">
      <c r="A14" s="468" t="s">
        <v>32</v>
      </c>
      <c r="B14" s="463">
        <v>7</v>
      </c>
      <c r="C14" s="469"/>
      <c r="D14" s="469"/>
      <c r="E14" s="465"/>
      <c r="F14" s="468" t="s">
        <v>25</v>
      </c>
      <c r="G14" s="463">
        <v>40</v>
      </c>
      <c r="H14" s="469"/>
      <c r="I14" s="469"/>
      <c r="J14" s="496"/>
    </row>
    <row r="15" customHeight="1" spans="1:10">
      <c r="A15" s="468" t="s">
        <v>34</v>
      </c>
      <c r="B15" s="463">
        <v>8</v>
      </c>
      <c r="C15" s="467"/>
      <c r="D15" s="467"/>
      <c r="E15" s="465"/>
      <c r="F15" s="468" t="s">
        <v>27</v>
      </c>
      <c r="G15" s="463">
        <v>41</v>
      </c>
      <c r="H15" s="469"/>
      <c r="I15" s="469"/>
      <c r="J15" s="496"/>
    </row>
    <row r="16" customHeight="1" spans="1:10">
      <c r="A16" s="468" t="s">
        <v>36</v>
      </c>
      <c r="B16" s="463">
        <v>9</v>
      </c>
      <c r="C16" s="467"/>
      <c r="D16" s="467"/>
      <c r="E16" s="465"/>
      <c r="F16" s="468" t="s">
        <v>29</v>
      </c>
      <c r="G16" s="463">
        <v>42</v>
      </c>
      <c r="H16" s="469"/>
      <c r="I16" s="469"/>
      <c r="J16" s="496"/>
    </row>
    <row r="17" customHeight="1" spans="1:10">
      <c r="A17" s="468" t="s">
        <v>38</v>
      </c>
      <c r="B17" s="463">
        <v>10</v>
      </c>
      <c r="C17" s="467"/>
      <c r="D17" s="467"/>
      <c r="E17" s="465"/>
      <c r="F17" s="468" t="s">
        <v>169</v>
      </c>
      <c r="G17" s="463">
        <v>43</v>
      </c>
      <c r="H17" s="469"/>
      <c r="I17" s="469"/>
      <c r="J17" s="496"/>
    </row>
    <row r="18" customHeight="1" spans="1:10">
      <c r="A18" s="468" t="s">
        <v>170</v>
      </c>
      <c r="B18" s="463">
        <v>11</v>
      </c>
      <c r="C18" s="467"/>
      <c r="D18" s="467"/>
      <c r="E18" s="465"/>
      <c r="F18" s="468" t="s">
        <v>33</v>
      </c>
      <c r="G18" s="463">
        <v>44</v>
      </c>
      <c r="H18" s="469"/>
      <c r="I18" s="469"/>
      <c r="J18" s="496"/>
    </row>
    <row r="19" customHeight="1" spans="1:10">
      <c r="A19" s="468" t="s">
        <v>64</v>
      </c>
      <c r="B19" s="463">
        <v>12</v>
      </c>
      <c r="C19" s="467"/>
      <c r="D19" s="467"/>
      <c r="E19" s="465"/>
      <c r="F19" s="468" t="s">
        <v>35</v>
      </c>
      <c r="G19" s="463">
        <v>45</v>
      </c>
      <c r="H19" s="469"/>
      <c r="I19" s="469"/>
      <c r="J19" s="496"/>
    </row>
    <row r="20" customHeight="1" spans="1:10">
      <c r="A20" s="470" t="s">
        <v>171</v>
      </c>
      <c r="B20" s="471">
        <v>13</v>
      </c>
      <c r="C20" s="472">
        <f>SUM(C9:C19)</f>
        <v>0</v>
      </c>
      <c r="D20" s="472">
        <f>SUM(D9:D19)</f>
        <v>0</v>
      </c>
      <c r="E20" s="473"/>
      <c r="F20" s="468" t="s">
        <v>37</v>
      </c>
      <c r="G20" s="463">
        <v>46</v>
      </c>
      <c r="H20" s="469"/>
      <c r="I20" s="469"/>
      <c r="J20" s="496"/>
    </row>
    <row r="21" customHeight="1" spans="1:10">
      <c r="A21" s="474" t="s">
        <v>172</v>
      </c>
      <c r="B21" s="463">
        <v>14</v>
      </c>
      <c r="C21" s="469"/>
      <c r="D21" s="469"/>
      <c r="E21" s="465"/>
      <c r="F21" s="475" t="s">
        <v>173</v>
      </c>
      <c r="G21" s="463">
        <v>47</v>
      </c>
      <c r="H21" s="469">
        <f>SUM(H9:H20)</f>
        <v>0</v>
      </c>
      <c r="I21" s="469">
        <f>SUM(I9:I20)</f>
        <v>0</v>
      </c>
      <c r="J21" s="496"/>
    </row>
    <row r="22" customHeight="1" spans="1:10">
      <c r="A22" s="468" t="s">
        <v>66</v>
      </c>
      <c r="B22" s="463">
        <v>15</v>
      </c>
      <c r="C22" s="467"/>
      <c r="D22" s="467"/>
      <c r="E22" s="465"/>
      <c r="F22" s="466" t="s">
        <v>174</v>
      </c>
      <c r="G22" s="463">
        <v>48</v>
      </c>
      <c r="H22" s="469"/>
      <c r="I22" s="469"/>
      <c r="J22" s="496"/>
    </row>
    <row r="23" customHeight="1" spans="1:10">
      <c r="A23" s="468" t="s">
        <v>68</v>
      </c>
      <c r="B23" s="463">
        <v>16</v>
      </c>
      <c r="C23" s="467"/>
      <c r="D23" s="467"/>
      <c r="E23" s="465"/>
      <c r="F23" s="468" t="s">
        <v>43</v>
      </c>
      <c r="G23" s="463">
        <v>49</v>
      </c>
      <c r="H23" s="469"/>
      <c r="I23" s="469"/>
      <c r="J23" s="496"/>
    </row>
    <row r="24" customHeight="1" spans="1:10">
      <c r="A24" s="468" t="s">
        <v>69</v>
      </c>
      <c r="B24" s="463">
        <v>17</v>
      </c>
      <c r="C24" s="467"/>
      <c r="D24" s="467"/>
      <c r="E24" s="465"/>
      <c r="F24" s="468" t="s">
        <v>45</v>
      </c>
      <c r="G24" s="463">
        <v>50</v>
      </c>
      <c r="H24" s="469"/>
      <c r="I24" s="469"/>
      <c r="J24" s="496"/>
    </row>
    <row r="25" customHeight="1" spans="1:10">
      <c r="A25" s="468" t="s">
        <v>70</v>
      </c>
      <c r="B25" s="463">
        <v>18</v>
      </c>
      <c r="C25" s="467"/>
      <c r="D25" s="467"/>
      <c r="E25" s="465"/>
      <c r="F25" s="468" t="s">
        <v>47</v>
      </c>
      <c r="G25" s="463">
        <v>51</v>
      </c>
      <c r="H25" s="469"/>
      <c r="I25" s="469"/>
      <c r="J25" s="496"/>
    </row>
    <row r="26" customHeight="1" spans="1:10">
      <c r="A26" s="468" t="s">
        <v>71</v>
      </c>
      <c r="B26" s="463">
        <v>19</v>
      </c>
      <c r="C26" s="467"/>
      <c r="D26" s="467"/>
      <c r="E26" s="465"/>
      <c r="F26" s="468" t="s">
        <v>49</v>
      </c>
      <c r="G26" s="463">
        <v>52</v>
      </c>
      <c r="H26" s="469"/>
      <c r="I26" s="469"/>
      <c r="J26" s="496"/>
    </row>
    <row r="27" customHeight="1" spans="1:10">
      <c r="A27" s="468" t="s">
        <v>72</v>
      </c>
      <c r="B27" s="463">
        <v>20</v>
      </c>
      <c r="C27" s="467"/>
      <c r="D27" s="467"/>
      <c r="E27" s="465"/>
      <c r="F27" s="468" t="s">
        <v>51</v>
      </c>
      <c r="G27" s="463">
        <v>53</v>
      </c>
      <c r="H27" s="469"/>
      <c r="I27" s="469"/>
      <c r="J27" s="496"/>
    </row>
    <row r="28" customHeight="1" spans="1:10">
      <c r="A28" s="468" t="s">
        <v>80</v>
      </c>
      <c r="B28" s="463">
        <v>21</v>
      </c>
      <c r="C28" s="467"/>
      <c r="D28" s="467"/>
      <c r="E28" s="465"/>
      <c r="F28" s="468" t="s">
        <v>53</v>
      </c>
      <c r="G28" s="463">
        <v>54</v>
      </c>
      <c r="H28" s="467"/>
      <c r="I28" s="467"/>
      <c r="J28" s="496"/>
    </row>
    <row r="29" customHeight="1" spans="1:10">
      <c r="A29" s="468" t="s">
        <v>83</v>
      </c>
      <c r="B29" s="463">
        <v>22</v>
      </c>
      <c r="C29" s="467"/>
      <c r="D29" s="467"/>
      <c r="E29" s="465"/>
      <c r="F29" s="468" t="s">
        <v>55</v>
      </c>
      <c r="G29" s="463">
        <v>55</v>
      </c>
      <c r="H29" s="467"/>
      <c r="I29" s="467"/>
      <c r="J29" s="496"/>
    </row>
    <row r="30" customHeight="1" spans="1:10">
      <c r="A30" s="468" t="s">
        <v>84</v>
      </c>
      <c r="B30" s="463">
        <v>23</v>
      </c>
      <c r="C30" s="467"/>
      <c r="D30" s="467"/>
      <c r="E30" s="465"/>
      <c r="F30" s="475" t="s">
        <v>175</v>
      </c>
      <c r="G30" s="463">
        <v>56</v>
      </c>
      <c r="H30" s="469">
        <f>SUM(H23:H29)</f>
        <v>0</v>
      </c>
      <c r="I30" s="469">
        <f>SUM(I23:I29)</f>
        <v>0</v>
      </c>
      <c r="J30" s="496"/>
    </row>
    <row r="31" customHeight="1" spans="1:10">
      <c r="A31" s="468" t="s">
        <v>85</v>
      </c>
      <c r="B31" s="463">
        <v>24</v>
      </c>
      <c r="C31" s="467"/>
      <c r="D31" s="467"/>
      <c r="E31" s="465"/>
      <c r="F31" s="476" t="s">
        <v>176</v>
      </c>
      <c r="G31" s="477">
        <v>57</v>
      </c>
      <c r="H31" s="478">
        <f>H21+H30</f>
        <v>0</v>
      </c>
      <c r="I31" s="478">
        <f>I21+I30</f>
        <v>0</v>
      </c>
      <c r="J31" s="497"/>
    </row>
    <row r="32" customHeight="1" spans="1:10">
      <c r="A32" s="468" t="s">
        <v>86</v>
      </c>
      <c r="B32" s="463">
        <v>25</v>
      </c>
      <c r="C32" s="467"/>
      <c r="D32" s="467"/>
      <c r="E32" s="465"/>
      <c r="F32" s="466" t="s">
        <v>177</v>
      </c>
      <c r="G32" s="463">
        <v>58</v>
      </c>
      <c r="H32" s="467"/>
      <c r="I32" s="467"/>
      <c r="J32" s="496"/>
    </row>
    <row r="33" customHeight="1" spans="1:10">
      <c r="A33" s="468" t="s">
        <v>87</v>
      </c>
      <c r="B33" s="463">
        <v>26</v>
      </c>
      <c r="C33" s="467"/>
      <c r="D33" s="467"/>
      <c r="E33" s="465"/>
      <c r="F33" s="468" t="s">
        <v>178</v>
      </c>
      <c r="G33" s="463">
        <v>59</v>
      </c>
      <c r="H33" s="469"/>
      <c r="I33" s="469"/>
      <c r="J33" s="496"/>
    </row>
    <row r="34" customHeight="1" spans="1:10">
      <c r="A34" s="468" t="s">
        <v>91</v>
      </c>
      <c r="B34" s="463">
        <v>27</v>
      </c>
      <c r="C34" s="467"/>
      <c r="D34" s="467"/>
      <c r="E34" s="465"/>
      <c r="F34" s="468" t="s">
        <v>179</v>
      </c>
      <c r="G34" s="463">
        <v>60</v>
      </c>
      <c r="H34" s="469"/>
      <c r="I34" s="469"/>
      <c r="J34" s="496"/>
    </row>
    <row r="35" customHeight="1" spans="1:10">
      <c r="A35" s="468" t="s">
        <v>92</v>
      </c>
      <c r="B35" s="463">
        <v>28</v>
      </c>
      <c r="C35" s="467"/>
      <c r="D35" s="467"/>
      <c r="E35" s="465"/>
      <c r="F35" s="468" t="s">
        <v>180</v>
      </c>
      <c r="G35" s="463">
        <v>61</v>
      </c>
      <c r="H35" s="455"/>
      <c r="I35" s="455"/>
      <c r="J35" s="496"/>
    </row>
    <row r="36" customHeight="1" spans="1:10">
      <c r="A36" s="468" t="s">
        <v>93</v>
      </c>
      <c r="B36" s="463">
        <v>29</v>
      </c>
      <c r="C36" s="467"/>
      <c r="D36" s="467"/>
      <c r="E36" s="465"/>
      <c r="F36" s="468" t="s">
        <v>181</v>
      </c>
      <c r="G36" s="463">
        <v>62</v>
      </c>
      <c r="H36" s="467"/>
      <c r="I36" s="467"/>
      <c r="J36" s="496"/>
    </row>
    <row r="37" customHeight="1" spans="1:10">
      <c r="A37" s="468" t="s">
        <v>94</v>
      </c>
      <c r="B37" s="463">
        <v>30</v>
      </c>
      <c r="C37" s="467"/>
      <c r="D37" s="467"/>
      <c r="E37" s="465"/>
      <c r="F37" s="468" t="s">
        <v>182</v>
      </c>
      <c r="G37" s="463">
        <v>63</v>
      </c>
      <c r="H37" s="469"/>
      <c r="I37" s="469"/>
      <c r="J37" s="496"/>
    </row>
    <row r="38" customHeight="1" spans="1:10">
      <c r="A38" s="468" t="s">
        <v>95</v>
      </c>
      <c r="B38" s="463">
        <v>31</v>
      </c>
      <c r="C38" s="467"/>
      <c r="D38" s="467"/>
      <c r="E38" s="465"/>
      <c r="F38" s="479" t="s">
        <v>183</v>
      </c>
      <c r="G38" s="480">
        <v>64</v>
      </c>
      <c r="H38" s="481">
        <f>SUM(H33,H34,H36,H37)</f>
        <v>0</v>
      </c>
      <c r="I38" s="481">
        <f>SUM(I33,I34,I36,I37)</f>
        <v>0</v>
      </c>
      <c r="J38" s="496"/>
    </row>
    <row r="39" customHeight="1" spans="1:10">
      <c r="A39" s="470" t="s">
        <v>184</v>
      </c>
      <c r="B39" s="471">
        <v>32</v>
      </c>
      <c r="C39" s="472">
        <f>SUM(C22:C38)</f>
        <v>0</v>
      </c>
      <c r="D39" s="472">
        <f>SUM(D22:D38)</f>
        <v>0</v>
      </c>
      <c r="E39" s="473"/>
      <c r="F39" s="456"/>
      <c r="G39" s="482"/>
      <c r="H39" s="483"/>
      <c r="I39" s="483"/>
      <c r="J39" s="498"/>
    </row>
    <row r="40" customHeight="1" spans="1:10">
      <c r="A40" s="484" t="s">
        <v>185</v>
      </c>
      <c r="B40" s="485">
        <v>33</v>
      </c>
      <c r="C40" s="486">
        <f>SUM(C39,C20)</f>
        <v>0</v>
      </c>
      <c r="D40" s="486">
        <f>SUM(D39,D20)</f>
        <v>0</v>
      </c>
      <c r="E40" s="487"/>
      <c r="F40" s="488" t="s">
        <v>186</v>
      </c>
      <c r="G40" s="489">
        <v>65</v>
      </c>
      <c r="H40" s="490">
        <f>H31+H38</f>
        <v>0</v>
      </c>
      <c r="I40" s="490">
        <f>I31+I38</f>
        <v>0</v>
      </c>
      <c r="J40" s="498"/>
    </row>
    <row r="41" customHeight="1" spans="1:10">
      <c r="A41" s="491"/>
      <c r="B41" s="463"/>
      <c r="C41" s="467"/>
      <c r="D41" s="467"/>
      <c r="E41" s="465"/>
      <c r="F41" s="466" t="s">
        <v>187</v>
      </c>
      <c r="G41" s="463">
        <v>66</v>
      </c>
      <c r="H41" s="467">
        <f>H40-C40</f>
        <v>0</v>
      </c>
      <c r="I41" s="467">
        <f>I40-D40</f>
        <v>0</v>
      </c>
      <c r="J41" s="496"/>
    </row>
    <row r="42" customHeight="1" spans="1:10">
      <c r="A42" s="457"/>
      <c r="B42" s="458"/>
      <c r="C42" s="492" t="s">
        <v>188</v>
      </c>
      <c r="D42" s="457"/>
      <c r="E42" s="493" t="s">
        <v>189</v>
      </c>
      <c r="F42" s="457"/>
      <c r="G42" s="458"/>
      <c r="H42" s="494" t="s">
        <v>190</v>
      </c>
      <c r="I42" s="457"/>
      <c r="J42" s="457"/>
    </row>
  </sheetData>
  <mergeCells count="3">
    <mergeCell ref="A4:J4"/>
    <mergeCell ref="A5:J5"/>
    <mergeCell ref="A6:C6"/>
  </mergeCells>
  <hyperlinks>
    <hyperlink ref="A1" location="索引目录!D4" display="返回索引页"/>
  </hyperlinks>
  <pageMargins left="0.75" right="0.75" top="1" bottom="1" header="0.5" footer="0.5"/>
  <pageSetup paperSize="9" orientation="portrait"/>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33"/>
  <sheetViews>
    <sheetView workbookViewId="0">
      <selection activeCell="A2" sqref="A2:F2"/>
    </sheetView>
  </sheetViews>
  <sheetFormatPr defaultColWidth="9" defaultRowHeight="15.75" customHeight="1" outlineLevelCol="5"/>
  <cols>
    <col min="1" max="1" width="5.58333333333333" customWidth="1"/>
    <col min="2" max="2" width="22.3333333333333" customWidth="1"/>
    <col min="3" max="5" width="19.3333333333333" customWidth="1"/>
    <col min="6" max="6" width="17.5" customWidth="1"/>
  </cols>
  <sheetData>
    <row r="1" ht="20.25" customHeight="1" spans="1:6">
      <c r="A1" s="1" t="s">
        <v>126</v>
      </c>
      <c r="B1" s="3"/>
      <c r="C1" s="3"/>
      <c r="D1" s="3"/>
      <c r="E1" s="3"/>
      <c r="F1" s="3"/>
    </row>
    <row r="2" ht="30" hidden="1" customHeight="1" spans="1:6">
      <c r="A2" s="5" t="s">
        <v>192</v>
      </c>
      <c r="B2" s="5"/>
      <c r="C2" s="5"/>
      <c r="D2" s="5"/>
      <c r="E2" s="5"/>
      <c r="F2" s="5"/>
    </row>
    <row r="3" ht="30" customHeight="1" spans="1:6">
      <c r="A3" s="5" t="s">
        <v>193</v>
      </c>
      <c r="B3" s="5"/>
      <c r="C3" s="5"/>
      <c r="D3" s="5"/>
      <c r="E3" s="5"/>
      <c r="F3" s="5"/>
    </row>
    <row r="4" ht="18" customHeight="1" spans="1:6">
      <c r="A4" s="40" t="e">
        <f>CONCATENATE(#REF!,#REF!,#REF!,#REF!,#REF!,#REF!,#REF!)</f>
        <v>#REF!</v>
      </c>
      <c r="B4" s="40"/>
      <c r="C4" s="40"/>
      <c r="D4" s="40"/>
      <c r="E4" s="40"/>
      <c r="F4" s="40"/>
    </row>
    <row r="5" customHeight="1" spans="1:6">
      <c r="A5" s="41" t="e">
        <f>#REF!&amp;#REF!</f>
        <v>#REF!</v>
      </c>
      <c r="B5" s="42"/>
      <c r="C5" s="42"/>
      <c r="D5" s="42"/>
      <c r="E5" s="42"/>
      <c r="F5" s="441" t="s">
        <v>194</v>
      </c>
    </row>
    <row r="6" ht="20.15" customHeight="1" spans="1:6">
      <c r="A6" s="442" t="s">
        <v>195</v>
      </c>
      <c r="B6" s="442"/>
      <c r="C6" s="443" t="s">
        <v>196</v>
      </c>
      <c r="D6" s="444" t="s">
        <v>197</v>
      </c>
      <c r="E6" s="444" t="s">
        <v>198</v>
      </c>
      <c r="F6" s="444" t="s">
        <v>199</v>
      </c>
    </row>
    <row r="7" ht="16.5" customHeight="1" spans="1:6">
      <c r="A7" s="442"/>
      <c r="B7" s="442"/>
      <c r="C7" s="443" t="s">
        <v>200</v>
      </c>
      <c r="D7" s="444" t="s">
        <v>201</v>
      </c>
      <c r="E7" s="444" t="s">
        <v>202</v>
      </c>
      <c r="F7" s="444" t="s">
        <v>203</v>
      </c>
    </row>
    <row r="8" ht="16.5" customHeight="1" spans="1:6">
      <c r="A8" s="445">
        <f>SUBTOTAL(103,$B$7:$B8)</f>
        <v>1</v>
      </c>
      <c r="B8" s="47" t="s">
        <v>10</v>
      </c>
      <c r="C8" s="379">
        <f>分类汇总!C7/10000</f>
        <v>0</v>
      </c>
      <c r="D8" s="379">
        <f>分类汇总!D7/10000</f>
        <v>0</v>
      </c>
      <c r="E8" s="50" t="str">
        <f>IF(D8-C8&lt;&gt;0,D8-C8,IF(C8&lt;&gt;0,0,""))</f>
        <v/>
      </c>
      <c r="F8" s="51" t="str">
        <f>IF(C8=0,IF(D8&lt;&gt;0,100,""),IF(C8&lt;&gt;0,IF(D8=0,-100,E8/C8*100)))</f>
        <v/>
      </c>
    </row>
    <row r="9" ht="16.5" customHeight="1" spans="1:6">
      <c r="A9" s="445">
        <f>SUBTOTAL(103,$B$7:$B9)</f>
        <v>2</v>
      </c>
      <c r="B9" s="47" t="s">
        <v>65</v>
      </c>
      <c r="C9" s="378" t="e">
        <f>SUM(C10:C26)</f>
        <v>#REF!</v>
      </c>
      <c r="D9" s="378" t="e">
        <f>SUM(D10:D26)</f>
        <v>#REF!</v>
      </c>
      <c r="E9" s="50" t="e">
        <f>IF(D9-C9&lt;&gt;0,D9-C9,IF(C9&lt;&gt;0,0,""))</f>
        <v>#REF!</v>
      </c>
      <c r="F9" s="51" t="e">
        <f t="shared" ref="F9:F31" si="0">IF(C9=0,IF(D9&lt;&gt;0,100,""),IF(C9&lt;&gt;0,IF(D9=0,-100,E9/C9*100)))</f>
        <v>#REF!</v>
      </c>
    </row>
    <row r="10" ht="16.5" customHeight="1" spans="1:6">
      <c r="A10" s="445">
        <f>SUBTOTAL(103,$B$7:$B10)</f>
        <v>3</v>
      </c>
      <c r="B10" s="47" t="s">
        <v>204</v>
      </c>
      <c r="C10" s="378">
        <f>(分类汇总!C20)/10000</f>
        <v>0</v>
      </c>
      <c r="D10" s="378">
        <f>(分类汇总!D20)/10000</f>
        <v>0</v>
      </c>
      <c r="E10" s="50" t="str">
        <f t="shared" ref="E10:E15" si="1">IF(D10-C10&lt;&gt;0,D10-C10,IF(C10&lt;&gt;0,0,""))</f>
        <v/>
      </c>
      <c r="F10" s="51" t="str">
        <f t="shared" si="0"/>
        <v/>
      </c>
    </row>
    <row r="11" ht="16.5" customHeight="1" spans="1:6">
      <c r="A11" s="445">
        <f>SUBTOTAL(103,$B$7:$B11)</f>
        <v>4</v>
      </c>
      <c r="B11" s="47" t="s">
        <v>205</v>
      </c>
      <c r="C11" s="378">
        <f>(分类汇总!C21)/10000</f>
        <v>0</v>
      </c>
      <c r="D11" s="378">
        <f>(分类汇总!D21)/10000</f>
        <v>0</v>
      </c>
      <c r="E11" s="50" t="str">
        <f t="shared" si="1"/>
        <v/>
      </c>
      <c r="F11" s="51" t="str">
        <f t="shared" si="0"/>
        <v/>
      </c>
    </row>
    <row r="12" ht="16.5" customHeight="1" spans="1:6">
      <c r="A12" s="445">
        <f>SUBTOTAL(103,$B$7:$B12)</f>
        <v>5</v>
      </c>
      <c r="B12" s="47" t="s">
        <v>206</v>
      </c>
      <c r="C12" s="378">
        <f>(分类汇总!C22)/10000</f>
        <v>0</v>
      </c>
      <c r="D12" s="378">
        <f>(分类汇总!D22)/10000</f>
        <v>0</v>
      </c>
      <c r="E12" s="50" t="str">
        <f t="shared" si="1"/>
        <v/>
      </c>
      <c r="F12" s="51" t="str">
        <f t="shared" si="0"/>
        <v/>
      </c>
    </row>
    <row r="13" ht="16.5" customHeight="1" spans="1:6">
      <c r="A13" s="445">
        <f>SUBTOTAL(103,$B$7:$B13)</f>
        <v>6</v>
      </c>
      <c r="B13" s="47" t="s">
        <v>207</v>
      </c>
      <c r="C13" s="378">
        <f>(分类汇总!C23)/10000</f>
        <v>0</v>
      </c>
      <c r="D13" s="378">
        <f>(分类汇总!D23)/10000</f>
        <v>0</v>
      </c>
      <c r="E13" s="50" t="str">
        <f t="shared" si="1"/>
        <v/>
      </c>
      <c r="F13" s="51" t="str">
        <f t="shared" si="0"/>
        <v/>
      </c>
    </row>
    <row r="14" ht="16.5" customHeight="1" spans="1:6">
      <c r="A14" s="445">
        <f>SUBTOTAL(103,$B$7:$B14)</f>
        <v>7</v>
      </c>
      <c r="B14" s="47" t="s">
        <v>208</v>
      </c>
      <c r="C14" s="378">
        <f>(分类汇总!C24)/10000</f>
        <v>0</v>
      </c>
      <c r="D14" s="378">
        <f>(分类汇总!D24)/10000</f>
        <v>0</v>
      </c>
      <c r="E14" s="50" t="str">
        <f t="shared" si="1"/>
        <v/>
      </c>
      <c r="F14" s="51" t="str">
        <f t="shared" si="0"/>
        <v/>
      </c>
    </row>
    <row r="15" ht="16.5" customHeight="1" spans="1:6">
      <c r="A15" s="445">
        <f>SUBTOTAL(103,$B$7:$B15)</f>
        <v>8</v>
      </c>
      <c r="B15" s="47" t="s">
        <v>209</v>
      </c>
      <c r="C15" s="378" t="e">
        <f>(分类汇总!C25)/10000</f>
        <v>#REF!</v>
      </c>
      <c r="D15" s="378" t="e">
        <f>(分类汇总!D25)/10000</f>
        <v>#REF!</v>
      </c>
      <c r="E15" s="50" t="e">
        <f t="shared" si="1"/>
        <v>#REF!</v>
      </c>
      <c r="F15" s="51" t="e">
        <f t="shared" si="0"/>
        <v>#REF!</v>
      </c>
    </row>
    <row r="16" ht="16.5" customHeight="1" spans="1:6">
      <c r="A16" s="445">
        <f>SUBTOTAL(103,$B$7:$B16)</f>
        <v>9</v>
      </c>
      <c r="B16" s="47" t="s">
        <v>210</v>
      </c>
      <c r="C16" s="378">
        <f>(分类汇总!C35)/10000</f>
        <v>0</v>
      </c>
      <c r="D16" s="378">
        <f>(分类汇总!D35)/10000</f>
        <v>0</v>
      </c>
      <c r="E16" s="50" t="str">
        <f t="shared" ref="E16:E31" si="2">IF(D16-C16&lt;&gt;0,D16-C16,IF(C16&lt;&gt;0,0,""))</f>
        <v/>
      </c>
      <c r="F16" s="51" t="str">
        <f t="shared" si="0"/>
        <v/>
      </c>
    </row>
    <row r="17" ht="16.5" customHeight="1" spans="1:6">
      <c r="A17" s="445">
        <f>SUBTOTAL(103,$B$7:$B17)</f>
        <v>10</v>
      </c>
      <c r="B17" s="47" t="s">
        <v>211</v>
      </c>
      <c r="C17" s="378">
        <f>(分类汇总!C36)/10000</f>
        <v>0</v>
      </c>
      <c r="D17" s="378">
        <f>(分类汇总!D36)/10000</f>
        <v>0</v>
      </c>
      <c r="E17" s="50" t="str">
        <f t="shared" si="2"/>
        <v/>
      </c>
      <c r="F17" s="51" t="str">
        <f t="shared" si="0"/>
        <v/>
      </c>
    </row>
    <row r="18" ht="16.5" hidden="1" customHeight="1" spans="1:6">
      <c r="A18" s="445">
        <f>SUBTOTAL(103,$B$7:$B18)</f>
        <v>10</v>
      </c>
      <c r="B18" s="47" t="s">
        <v>212</v>
      </c>
      <c r="C18" s="378">
        <f>(分类汇总!C37)/10000</f>
        <v>0</v>
      </c>
      <c r="D18" s="378">
        <f>(分类汇总!D37)/10000</f>
        <v>0</v>
      </c>
      <c r="E18" s="50" t="str">
        <f t="shared" si="2"/>
        <v/>
      </c>
      <c r="F18" s="51" t="str">
        <f t="shared" si="0"/>
        <v/>
      </c>
    </row>
    <row r="19" ht="16.5" hidden="1" customHeight="1" spans="1:6">
      <c r="A19" s="445">
        <f>SUBTOTAL(103,$B$7:$B19)</f>
        <v>10</v>
      </c>
      <c r="B19" s="47" t="s">
        <v>213</v>
      </c>
      <c r="C19" s="378">
        <f>(分类汇总!C38)/10000</f>
        <v>0</v>
      </c>
      <c r="D19" s="378">
        <f>(分类汇总!D38)/10000</f>
        <v>0</v>
      </c>
      <c r="E19" s="50" t="str">
        <f t="shared" si="2"/>
        <v/>
      </c>
      <c r="F19" s="51" t="str">
        <f t="shared" si="0"/>
        <v/>
      </c>
    </row>
    <row r="20" ht="16.5" hidden="1" customHeight="1" spans="1:6">
      <c r="A20" s="445">
        <f>SUBTOTAL(103,$B$7:$B20)</f>
        <v>10</v>
      </c>
      <c r="B20" s="47" t="s">
        <v>214</v>
      </c>
      <c r="C20" s="378">
        <f>(分类汇总!C39)/10000</f>
        <v>0</v>
      </c>
      <c r="D20" s="378">
        <f>(分类汇总!D39)/10000</f>
        <v>0</v>
      </c>
      <c r="E20" s="50" t="str">
        <f t="shared" si="2"/>
        <v/>
      </c>
      <c r="F20" s="51" t="str">
        <f t="shared" si="0"/>
        <v/>
      </c>
    </row>
    <row r="21" ht="16.5" hidden="1" customHeight="1" spans="1:6">
      <c r="A21" s="445">
        <f>SUBTOTAL(103,$B$7:$B21)</f>
        <v>10</v>
      </c>
      <c r="B21" s="47" t="s">
        <v>215</v>
      </c>
      <c r="C21" s="378">
        <f>(分类汇总!C40)/10000</f>
        <v>0</v>
      </c>
      <c r="D21" s="378">
        <f>(分类汇总!D40)/10000</f>
        <v>0</v>
      </c>
      <c r="E21" s="50" t="str">
        <f t="shared" si="2"/>
        <v/>
      </c>
      <c r="F21" s="51" t="str">
        <f t="shared" si="0"/>
        <v/>
      </c>
    </row>
    <row r="22" ht="16.5" hidden="1" customHeight="1" spans="1:6">
      <c r="A22" s="445">
        <f>SUBTOTAL(103,$B$7:$B22)</f>
        <v>10</v>
      </c>
      <c r="B22" s="47" t="s">
        <v>216</v>
      </c>
      <c r="C22" s="378">
        <f>(分类汇总!C41)/10000</f>
        <v>0</v>
      </c>
      <c r="D22" s="378">
        <f>(分类汇总!D41)/10000</f>
        <v>0</v>
      </c>
      <c r="E22" s="50" t="str">
        <f t="shared" si="2"/>
        <v/>
      </c>
      <c r="F22" s="51" t="str">
        <f t="shared" si="0"/>
        <v/>
      </c>
    </row>
    <row r="23" ht="16.5" hidden="1" customHeight="1" spans="1:6">
      <c r="A23" s="445">
        <f>SUBTOTAL(103,$B$7:$B23)</f>
        <v>10</v>
      </c>
      <c r="B23" s="47" t="s">
        <v>217</v>
      </c>
      <c r="C23" s="378">
        <f>(分类汇总!C42)/10000</f>
        <v>0</v>
      </c>
      <c r="D23" s="378">
        <f>(分类汇总!D42)/10000</f>
        <v>0</v>
      </c>
      <c r="E23" s="50" t="str">
        <f t="shared" si="2"/>
        <v/>
      </c>
      <c r="F23" s="51" t="str">
        <f t="shared" si="0"/>
        <v/>
      </c>
    </row>
    <row r="24" ht="16.5" hidden="1" customHeight="1" spans="1:6">
      <c r="A24" s="445">
        <f>SUBTOTAL(103,$B$7:$B24)</f>
        <v>10</v>
      </c>
      <c r="B24" s="47" t="s">
        <v>218</v>
      </c>
      <c r="C24" s="378">
        <f>(分类汇总!C43)/10000</f>
        <v>0</v>
      </c>
      <c r="D24" s="378">
        <f>(分类汇总!D43)/10000</f>
        <v>0</v>
      </c>
      <c r="E24" s="50" t="str">
        <f t="shared" si="2"/>
        <v/>
      </c>
      <c r="F24" s="51" t="str">
        <f t="shared" si="0"/>
        <v/>
      </c>
    </row>
    <row r="25" ht="16.5" hidden="1" customHeight="1" spans="1:6">
      <c r="A25" s="445">
        <f>SUBTOTAL(103,$B$7:$B25)</f>
        <v>10</v>
      </c>
      <c r="B25" s="47" t="s">
        <v>219</v>
      </c>
      <c r="C25" s="378">
        <f>(分类汇总!C44)/10000</f>
        <v>0</v>
      </c>
      <c r="D25" s="378">
        <f>(分类汇总!D44)/10000</f>
        <v>0</v>
      </c>
      <c r="E25" s="50" t="str">
        <f t="shared" si="2"/>
        <v/>
      </c>
      <c r="F25" s="51" t="str">
        <f t="shared" si="0"/>
        <v/>
      </c>
    </row>
    <row r="26" ht="16.5" customHeight="1" spans="1:6">
      <c r="A26" s="445">
        <f>SUBTOTAL(103,$B$7:$B26)</f>
        <v>11</v>
      </c>
      <c r="B26" s="47" t="s">
        <v>220</v>
      </c>
      <c r="C26" s="378">
        <f>(分类汇总!C45)/10000</f>
        <v>0</v>
      </c>
      <c r="D26" s="378">
        <f>(分类汇总!D45)/10000</f>
        <v>0</v>
      </c>
      <c r="E26" s="50" t="str">
        <f t="shared" si="2"/>
        <v/>
      </c>
      <c r="F26" s="51" t="str">
        <f t="shared" si="0"/>
        <v/>
      </c>
    </row>
    <row r="27" ht="16.5" customHeight="1" spans="1:6">
      <c r="A27" s="445">
        <f>SUBTOTAL(103,$B$7:$B27)</f>
        <v>12</v>
      </c>
      <c r="B27" s="446" t="s">
        <v>185</v>
      </c>
      <c r="C27" s="447" t="e">
        <f>SUM(C8:C9)</f>
        <v>#REF!</v>
      </c>
      <c r="D27" s="447" t="e">
        <f>SUM(D8:D9)</f>
        <v>#REF!</v>
      </c>
      <c r="E27" s="50" t="e">
        <f t="shared" si="2"/>
        <v>#REF!</v>
      </c>
      <c r="F27" s="51" t="e">
        <f t="shared" si="0"/>
        <v>#REF!</v>
      </c>
    </row>
    <row r="28" ht="16.5" customHeight="1" spans="1:6">
      <c r="A28" s="445">
        <f>SUBTOTAL(103,$B$7:$B28)</f>
        <v>13</v>
      </c>
      <c r="B28" s="47" t="s">
        <v>13</v>
      </c>
      <c r="C28" s="378">
        <f>分类汇总!C47/10000</f>
        <v>0</v>
      </c>
      <c r="D28" s="379">
        <f>分类汇总!D47/10000</f>
        <v>0</v>
      </c>
      <c r="E28" s="50" t="str">
        <f t="shared" si="2"/>
        <v/>
      </c>
      <c r="F28" s="51" t="str">
        <f t="shared" si="0"/>
        <v/>
      </c>
    </row>
    <row r="29" ht="16.5" customHeight="1" spans="1:6">
      <c r="A29" s="445">
        <f>SUBTOTAL(103,$B$7:$B29)</f>
        <v>14</v>
      </c>
      <c r="B29" s="47" t="s">
        <v>42</v>
      </c>
      <c r="C29" s="378">
        <f>分类汇总!C60/10000</f>
        <v>0</v>
      </c>
      <c r="D29" s="379">
        <f>分类汇总!D60/10000</f>
        <v>0</v>
      </c>
      <c r="E29" s="50" t="str">
        <f t="shared" si="2"/>
        <v/>
      </c>
      <c r="F29" s="51" t="str">
        <f t="shared" si="0"/>
        <v/>
      </c>
    </row>
    <row r="30" ht="16.5" customHeight="1" spans="1:6">
      <c r="A30" s="445">
        <f>SUBTOTAL(103,$B$7:$B30)</f>
        <v>15</v>
      </c>
      <c r="B30" s="446" t="s">
        <v>221</v>
      </c>
      <c r="C30" s="447">
        <f>SUM(C28:C29)</f>
        <v>0</v>
      </c>
      <c r="D30" s="448">
        <f>SUM(D28:D29)</f>
        <v>0</v>
      </c>
      <c r="E30" s="50" t="str">
        <f t="shared" si="2"/>
        <v/>
      </c>
      <c r="F30" s="51" t="str">
        <f t="shared" si="0"/>
        <v/>
      </c>
    </row>
    <row r="31" ht="16.5" customHeight="1" spans="1:6">
      <c r="A31" s="445">
        <f>SUBTOTAL(103,$B$7:$B31)</f>
        <v>16</v>
      </c>
      <c r="B31" s="446" t="s">
        <v>222</v>
      </c>
      <c r="C31" s="447" t="e">
        <f>C27-C30</f>
        <v>#REF!</v>
      </c>
      <c r="D31" s="448" t="e">
        <f>D27-D30</f>
        <v>#REF!</v>
      </c>
      <c r="E31" s="50" t="e">
        <f t="shared" si="2"/>
        <v>#REF!</v>
      </c>
      <c r="F31" s="51" t="e">
        <f t="shared" si="0"/>
        <v>#REF!</v>
      </c>
    </row>
    <row r="32" ht="21.75" customHeight="1" spans="1:6">
      <c r="A32" s="449" t="s">
        <v>223</v>
      </c>
      <c r="B32" s="42"/>
      <c r="C32" s="42"/>
      <c r="D32" s="449"/>
      <c r="E32" s="42"/>
      <c r="F32" s="42"/>
    </row>
    <row r="33" ht="21.75" customHeight="1" spans="1:6">
      <c r="A33" s="449"/>
      <c r="B33" s="42"/>
      <c r="C33" s="42"/>
      <c r="D33" s="449"/>
      <c r="E33" s="42"/>
      <c r="F33" s="42"/>
    </row>
  </sheetData>
  <sheetProtection formatColumns="0"/>
  <mergeCells count="4">
    <mergeCell ref="A2:F2"/>
    <mergeCell ref="A3:F3"/>
    <mergeCell ref="A4:F4"/>
    <mergeCell ref="A6:B7"/>
  </mergeCells>
  <hyperlinks>
    <hyperlink ref="B17" location="分类汇总!B35" display="      工程物资"/>
    <hyperlink ref="B8" location="分类汇总!B6" display="流动资产"/>
    <hyperlink ref="B27" location="分类汇总!B38" display="资产总计"/>
    <hyperlink ref="B30" location="分类汇总!B67" display="负债总计"/>
    <hyperlink ref="B31" location="分类汇总!B68" display="净资产（所有者权益）"/>
    <hyperlink ref="B9" location="分类汇总!B18" display="非流动资产"/>
    <hyperlink ref="B10" location="分类汇总!B19" display="其中：可供出售金融资产"/>
    <hyperlink ref="B11:B16" location="分类汇总!B19" display="      持有至到期投资"/>
    <hyperlink ref="B11" location="分类汇总!B20" display="      持有至到期投资"/>
    <hyperlink ref="B12" location="分类汇总!B21" display="      长期应收款"/>
    <hyperlink ref="B13" location="分类汇总!B22" display="      长期股权投资"/>
    <hyperlink ref="B14" location="分类汇总!B23" display="      投资性房地产"/>
    <hyperlink ref="B15" location="分类汇总!B24" display="      固定资产"/>
    <hyperlink ref="B16" location="分类汇总!B34" display="      在建工程"/>
    <hyperlink ref="B18" location="分类汇总!B36" display="      固定资产清理"/>
    <hyperlink ref="B19" location="分类汇总!B37" display="      生产性生物资产"/>
    <hyperlink ref="B20:B26" location="分类汇总!B37" display="      油气资产"/>
    <hyperlink ref="B20" location="分类汇总!B38" display="      油气资产"/>
    <hyperlink ref="B21" location="分类汇总!B39" display="      无形资产"/>
    <hyperlink ref="B22" location="分类汇总!B40" display="      开发支出"/>
    <hyperlink ref="B23" location="分类汇总!B41" display="      商誉"/>
    <hyperlink ref="B24" location="分类汇总!B42" display="      长期待摊费用"/>
    <hyperlink ref="B25" location="分类汇总!B43" display="      递延所得税资产"/>
    <hyperlink ref="B26" location="分类汇总!B44" display="      其他非流动资产"/>
    <hyperlink ref="B29" location="分类汇总!B59" display="非流动负债"/>
    <hyperlink ref="B28" location="分类汇总!B46" display="流动负债"/>
    <hyperlink ref="A1" location="索引目录!E4" display="返回索引页"/>
  </hyperlinks>
  <printOptions horizontalCentered="1"/>
  <pageMargins left="0.550694444444444" right="0.550694444444444" top="0.699305555555556" bottom="0.196527777777778" header="0.909722222222222" footer="0.156944444444444"/>
  <pageSetup paperSize="9" orientation="landscape"/>
  <headerFooter alignWithMargins="0">
    <oddHeader>&amp;R&amp;"宋体,常规"&amp;10表1&amp;"Times New Roman,常规"
&amp;"宋体,常规"共&amp;"Times New Roman,常规"&amp;N&amp;"宋体,常规"页第&amp;"Times New Roman,常规"&amp;P&amp;"宋体,常规"页</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5"/>
  <sheetViews>
    <sheetView workbookViewId="0">
      <pane xSplit="2" ySplit="6" topLeftCell="C31" activePane="bottomRight" state="frozen"/>
      <selection/>
      <selection pane="topRight"/>
      <selection pane="bottomLeft"/>
      <selection pane="bottomRight" activeCell="C77" sqref="C77"/>
    </sheetView>
  </sheetViews>
  <sheetFormatPr defaultColWidth="9" defaultRowHeight="15.75" customHeight="1" outlineLevelCol="5"/>
  <cols>
    <col min="1" max="1" width="8.33333333333333" customWidth="1"/>
    <col min="2" max="2" width="39.25" customWidth="1"/>
    <col min="3" max="5" width="18.8333333333333" customWidth="1"/>
    <col min="6" max="6" width="15.5833333333333" customWidth="1"/>
  </cols>
  <sheetData>
    <row r="1" ht="12.75" customHeight="1" spans="1:6">
      <c r="A1" s="1" t="s">
        <v>126</v>
      </c>
      <c r="B1" s="2" t="s">
        <v>224</v>
      </c>
      <c r="C1" s="3"/>
      <c r="D1" s="3"/>
      <c r="E1" s="3"/>
      <c r="F1" s="111"/>
    </row>
    <row r="2" ht="24" hidden="1" customHeight="1" spans="1:6">
      <c r="A2" s="5" t="s">
        <v>225</v>
      </c>
      <c r="B2" s="5"/>
      <c r="C2" s="5"/>
      <c r="D2" s="5"/>
      <c r="E2" s="5"/>
      <c r="F2" s="5"/>
    </row>
    <row r="3" ht="24" customHeight="1" spans="1:6">
      <c r="A3" s="5" t="s">
        <v>226</v>
      </c>
      <c r="B3" s="5"/>
      <c r="C3" s="5"/>
      <c r="D3" s="5"/>
      <c r="E3" s="5"/>
      <c r="F3" s="5"/>
    </row>
    <row r="4" ht="15" customHeight="1" spans="1:6">
      <c r="A4" s="6" t="e">
        <f>CONCATENATE(#REF!,#REF!,#REF!,#REF!,#REF!,#REF!,#REF!)</f>
        <v>#REF!</v>
      </c>
      <c r="B4" s="6"/>
      <c r="C4" s="6"/>
      <c r="D4" s="6"/>
      <c r="E4" s="6"/>
      <c r="F4" s="6"/>
    </row>
    <row r="5" ht="12" customHeight="1" spans="1:6">
      <c r="A5" s="8" t="e">
        <f>#REF!&amp;#REF!</f>
        <v>#REF!</v>
      </c>
      <c r="B5" s="9"/>
      <c r="C5" s="9"/>
      <c r="D5" s="9"/>
      <c r="E5" s="9"/>
      <c r="F5" s="384" t="s">
        <v>159</v>
      </c>
    </row>
    <row r="6" ht="15" customHeight="1" spans="1:6">
      <c r="A6" s="12" t="s">
        <v>161</v>
      </c>
      <c r="B6" s="408" t="s">
        <v>227</v>
      </c>
      <c r="C6" s="32" t="s">
        <v>196</v>
      </c>
      <c r="D6" s="12" t="s">
        <v>197</v>
      </c>
      <c r="E6" s="12" t="s">
        <v>198</v>
      </c>
      <c r="F6" s="429" t="s">
        <v>228</v>
      </c>
    </row>
    <row r="7" ht="15" customHeight="1" spans="1:6">
      <c r="A7" s="430">
        <v>1</v>
      </c>
      <c r="B7" s="431" t="s">
        <v>229</v>
      </c>
      <c r="C7" s="432">
        <f>SUM(C8:C18)</f>
        <v>0</v>
      </c>
      <c r="D7" s="433">
        <f>SUM(D8:D18)</f>
        <v>0</v>
      </c>
      <c r="E7" s="39" t="str">
        <f t="shared" ref="E7:E38" si="0">IF(D7-C7&lt;&gt;0,D7-C7,IF(C7&lt;&gt;0,0,""))</f>
        <v/>
      </c>
      <c r="F7" s="51" t="str">
        <f>IF(C7=0,IF(D7&lt;&gt;0,100,""),IF(C7&lt;&gt;0,IF(D7=0,-100,E7/C7*100)))</f>
        <v/>
      </c>
    </row>
    <row r="8" ht="15" customHeight="1" spans="1:6">
      <c r="A8" s="249">
        <v>2</v>
      </c>
      <c r="B8" s="75" t="s">
        <v>11</v>
      </c>
      <c r="C8" s="113">
        <f>流动汇总!E7</f>
        <v>0</v>
      </c>
      <c r="D8" s="273">
        <f>流动汇总!F7</f>
        <v>0</v>
      </c>
      <c r="E8" s="39" t="str">
        <f t="shared" si="0"/>
        <v/>
      </c>
      <c r="F8" s="51" t="str">
        <f t="shared" ref="F8:F69" si="1">IF(C8=0,IF(D8&lt;&gt;0,100,""),IF(C8&lt;&gt;0,IF(D8=0,-100,E8/C8*100)))</f>
        <v/>
      </c>
    </row>
    <row r="9" ht="15" customHeight="1" spans="1:6">
      <c r="A9" s="430">
        <v>3</v>
      </c>
      <c r="B9" s="75" t="s">
        <v>19</v>
      </c>
      <c r="C9" s="113">
        <f>流动汇总!E8</f>
        <v>0</v>
      </c>
      <c r="D9" s="273">
        <f>流动汇总!F8</f>
        <v>0</v>
      </c>
      <c r="E9" s="39" t="str">
        <f t="shared" si="0"/>
        <v/>
      </c>
      <c r="F9" s="51" t="str">
        <f t="shared" si="1"/>
        <v/>
      </c>
    </row>
    <row r="10" ht="15" customHeight="1" spans="1:6">
      <c r="A10" s="249">
        <v>4</v>
      </c>
      <c r="B10" s="75" t="s">
        <v>26</v>
      </c>
      <c r="C10" s="113">
        <f>流动汇总!E9</f>
        <v>0</v>
      </c>
      <c r="D10" s="273">
        <f>流动汇总!F9</f>
        <v>0</v>
      </c>
      <c r="E10" s="39" t="str">
        <f t="shared" si="0"/>
        <v/>
      </c>
      <c r="F10" s="51" t="str">
        <f t="shared" si="1"/>
        <v/>
      </c>
    </row>
    <row r="11" ht="15" customHeight="1" spans="1:6">
      <c r="A11" s="430">
        <v>5</v>
      </c>
      <c r="B11" s="75" t="s">
        <v>28</v>
      </c>
      <c r="C11" s="113">
        <f>流动汇总!E10</f>
        <v>0</v>
      </c>
      <c r="D11" s="273">
        <f>流动汇总!F10</f>
        <v>0</v>
      </c>
      <c r="E11" s="39" t="str">
        <f t="shared" si="0"/>
        <v/>
      </c>
      <c r="F11" s="51" t="str">
        <f t="shared" si="1"/>
        <v/>
      </c>
    </row>
    <row r="12" ht="15" customHeight="1" spans="1:6">
      <c r="A12" s="249">
        <v>6</v>
      </c>
      <c r="B12" s="75" t="s">
        <v>168</v>
      </c>
      <c r="C12" s="113">
        <f>流动汇总!E11</f>
        <v>0</v>
      </c>
      <c r="D12" s="273">
        <f>流动汇总!F11</f>
        <v>0</v>
      </c>
      <c r="E12" s="39" t="str">
        <f t="shared" si="0"/>
        <v/>
      </c>
      <c r="F12" s="51" t="str">
        <f t="shared" si="1"/>
        <v/>
      </c>
    </row>
    <row r="13" ht="15" customHeight="1" spans="1:6">
      <c r="A13" s="430">
        <v>7</v>
      </c>
      <c r="B13" s="75" t="s">
        <v>32</v>
      </c>
      <c r="C13" s="113">
        <f>流动汇总!E12</f>
        <v>0</v>
      </c>
      <c r="D13" s="273">
        <f>流动汇总!F12</f>
        <v>0</v>
      </c>
      <c r="E13" s="39" t="str">
        <f t="shared" si="0"/>
        <v/>
      </c>
      <c r="F13" s="51" t="str">
        <f t="shared" si="1"/>
        <v/>
      </c>
    </row>
    <row r="14" ht="15" customHeight="1" spans="1:6">
      <c r="A14" s="249">
        <v>8</v>
      </c>
      <c r="B14" s="75" t="s">
        <v>34</v>
      </c>
      <c r="C14" s="113">
        <f>流动汇总!E13</f>
        <v>0</v>
      </c>
      <c r="D14" s="273">
        <f>流动汇总!F13</f>
        <v>0</v>
      </c>
      <c r="E14" s="39" t="str">
        <f t="shared" si="0"/>
        <v/>
      </c>
      <c r="F14" s="51" t="str">
        <f t="shared" si="1"/>
        <v/>
      </c>
    </row>
    <row r="15" ht="15" customHeight="1" spans="1:6">
      <c r="A15" s="430">
        <v>9</v>
      </c>
      <c r="B15" s="75" t="s">
        <v>36</v>
      </c>
      <c r="C15" s="113">
        <f>流动汇总!E14</f>
        <v>0</v>
      </c>
      <c r="D15" s="273">
        <f>流动汇总!F14</f>
        <v>0</v>
      </c>
      <c r="E15" s="39" t="str">
        <f t="shared" si="0"/>
        <v/>
      </c>
      <c r="F15" s="51" t="str">
        <f t="shared" si="1"/>
        <v/>
      </c>
    </row>
    <row r="16" ht="15" customHeight="1" spans="1:6">
      <c r="A16" s="249">
        <v>10</v>
      </c>
      <c r="B16" s="75" t="s">
        <v>38</v>
      </c>
      <c r="C16" s="113">
        <f>流动汇总!E15</f>
        <v>0</v>
      </c>
      <c r="D16" s="273">
        <f>流动汇总!F15</f>
        <v>0</v>
      </c>
      <c r="E16" s="39" t="str">
        <f t="shared" si="0"/>
        <v/>
      </c>
      <c r="F16" s="51" t="str">
        <f t="shared" si="1"/>
        <v/>
      </c>
    </row>
    <row r="17" ht="15" customHeight="1" spans="1:6">
      <c r="A17" s="430">
        <v>11</v>
      </c>
      <c r="B17" s="75" t="s">
        <v>170</v>
      </c>
      <c r="C17" s="113">
        <f>流动汇总!E16</f>
        <v>0</v>
      </c>
      <c r="D17" s="273">
        <f>流动汇总!F16</f>
        <v>0</v>
      </c>
      <c r="E17" s="39" t="str">
        <f t="shared" si="0"/>
        <v/>
      </c>
      <c r="F17" s="51" t="str">
        <f t="shared" si="1"/>
        <v/>
      </c>
    </row>
    <row r="18" ht="15" customHeight="1" spans="1:6">
      <c r="A18" s="249">
        <v>12</v>
      </c>
      <c r="B18" s="75" t="s">
        <v>230</v>
      </c>
      <c r="C18" s="113">
        <f>流动汇总!E17</f>
        <v>0</v>
      </c>
      <c r="D18" s="273">
        <f>流动汇总!F17</f>
        <v>0</v>
      </c>
      <c r="E18" s="39" t="str">
        <f t="shared" si="0"/>
        <v/>
      </c>
      <c r="F18" s="51" t="str">
        <f t="shared" si="1"/>
        <v/>
      </c>
    </row>
    <row r="19" ht="15" customHeight="1" spans="1:6">
      <c r="A19" s="430">
        <v>13</v>
      </c>
      <c r="B19" s="431" t="s">
        <v>231</v>
      </c>
      <c r="C19" s="432" t="e">
        <f>SUM(C20:C25,C35:C45)</f>
        <v>#REF!</v>
      </c>
      <c r="D19" s="432" t="e">
        <f>SUM(D20:D25,D35:D45)</f>
        <v>#REF!</v>
      </c>
      <c r="E19" s="39" t="e">
        <f t="shared" si="0"/>
        <v>#REF!</v>
      </c>
      <c r="F19" s="51" t="e">
        <f t="shared" si="1"/>
        <v>#REF!</v>
      </c>
    </row>
    <row r="20" ht="15" customHeight="1" spans="1:6">
      <c r="A20" s="249">
        <v>14</v>
      </c>
      <c r="B20" s="434" t="s">
        <v>66</v>
      </c>
      <c r="C20" s="19">
        <f>非流动资产汇总!C7</f>
        <v>0</v>
      </c>
      <c r="D20" s="17">
        <f>非流动资产汇总!D7</f>
        <v>0</v>
      </c>
      <c r="E20" s="39" t="str">
        <f t="shared" si="0"/>
        <v/>
      </c>
      <c r="F20" s="51" t="str">
        <f t="shared" si="1"/>
        <v/>
      </c>
    </row>
    <row r="21" ht="15" customHeight="1" spans="1:6">
      <c r="A21" s="430">
        <v>15</v>
      </c>
      <c r="B21" s="434" t="s">
        <v>68</v>
      </c>
      <c r="C21" s="19">
        <f>非流动资产汇总!C8</f>
        <v>0</v>
      </c>
      <c r="D21" s="17">
        <f>非流动资产汇总!D8</f>
        <v>0</v>
      </c>
      <c r="E21" s="39" t="str">
        <f t="shared" si="0"/>
        <v/>
      </c>
      <c r="F21" s="51" t="str">
        <f t="shared" si="1"/>
        <v/>
      </c>
    </row>
    <row r="22" ht="15" customHeight="1" spans="1:6">
      <c r="A22" s="249">
        <v>16</v>
      </c>
      <c r="B22" s="434" t="s">
        <v>69</v>
      </c>
      <c r="C22" s="19">
        <f>非流动资产汇总!C9</f>
        <v>0</v>
      </c>
      <c r="D22" s="17">
        <f>非流动资产汇总!D9</f>
        <v>0</v>
      </c>
      <c r="E22" s="39" t="str">
        <f t="shared" si="0"/>
        <v/>
      </c>
      <c r="F22" s="51" t="str">
        <f t="shared" si="1"/>
        <v/>
      </c>
    </row>
    <row r="23" ht="15" customHeight="1" spans="1:6">
      <c r="A23" s="430">
        <v>17</v>
      </c>
      <c r="B23" s="434" t="s">
        <v>70</v>
      </c>
      <c r="C23" s="19">
        <f>非流动资产汇总!C10</f>
        <v>0</v>
      </c>
      <c r="D23" s="17">
        <f>非流动资产汇总!D10</f>
        <v>0</v>
      </c>
      <c r="E23" s="39" t="str">
        <f t="shared" si="0"/>
        <v/>
      </c>
      <c r="F23" s="51" t="str">
        <f t="shared" si="1"/>
        <v/>
      </c>
    </row>
    <row r="24" ht="15" customHeight="1" spans="1:6">
      <c r="A24" s="249">
        <v>18</v>
      </c>
      <c r="B24" s="434" t="s">
        <v>71</v>
      </c>
      <c r="C24" s="19">
        <f>非流动资产汇总!C11</f>
        <v>0</v>
      </c>
      <c r="D24" s="17">
        <f>非流动资产汇总!D11</f>
        <v>0</v>
      </c>
      <c r="E24" s="39" t="str">
        <f t="shared" si="0"/>
        <v/>
      </c>
      <c r="F24" s="51" t="str">
        <f t="shared" si="1"/>
        <v/>
      </c>
    </row>
    <row r="25" ht="15" customHeight="1" spans="1:6">
      <c r="A25" s="430">
        <v>19</v>
      </c>
      <c r="B25" s="434" t="s">
        <v>72</v>
      </c>
      <c r="C25" s="19" t="e">
        <f>#REF!</f>
        <v>#REF!</v>
      </c>
      <c r="D25" s="17" t="e">
        <f>#REF!</f>
        <v>#REF!</v>
      </c>
      <c r="E25" s="39" t="e">
        <f t="shared" si="0"/>
        <v>#REF!</v>
      </c>
      <c r="F25" s="51" t="e">
        <f t="shared" si="1"/>
        <v>#REF!</v>
      </c>
    </row>
    <row r="26" ht="15" customHeight="1" spans="1:6">
      <c r="A26" s="249">
        <v>20</v>
      </c>
      <c r="B26" s="75" t="s">
        <v>232</v>
      </c>
      <c r="C26" s="113" t="e">
        <f>SUM(C27:C29)</f>
        <v>#REF!</v>
      </c>
      <c r="D26" s="273" t="e">
        <f>SUM(D27:D29)</f>
        <v>#REF!</v>
      </c>
      <c r="E26" s="39" t="e">
        <f t="shared" si="0"/>
        <v>#REF!</v>
      </c>
      <c r="F26" s="51" t="e">
        <f t="shared" si="1"/>
        <v>#REF!</v>
      </c>
    </row>
    <row r="27" ht="15" customHeight="1" spans="1:6">
      <c r="A27" s="430">
        <v>21</v>
      </c>
      <c r="B27" s="75" t="s">
        <v>233</v>
      </c>
      <c r="C27" s="113" t="e">
        <f>#REF!</f>
        <v>#REF!</v>
      </c>
      <c r="D27" s="273" t="e">
        <f>#REF!</f>
        <v>#REF!</v>
      </c>
      <c r="E27" s="39" t="e">
        <f t="shared" si="0"/>
        <v>#REF!</v>
      </c>
      <c r="F27" s="51" t="e">
        <f t="shared" si="1"/>
        <v>#REF!</v>
      </c>
    </row>
    <row r="28" ht="15" customHeight="1" spans="1:6">
      <c r="A28" s="249">
        <v>22</v>
      </c>
      <c r="B28" s="75" t="s">
        <v>234</v>
      </c>
      <c r="C28" s="113" t="e">
        <f>#REF!</f>
        <v>#REF!</v>
      </c>
      <c r="D28" s="273" t="e">
        <f>#REF!</f>
        <v>#REF!</v>
      </c>
      <c r="E28" s="39" t="e">
        <f t="shared" si="0"/>
        <v>#REF!</v>
      </c>
      <c r="F28" s="51" t="e">
        <f t="shared" si="1"/>
        <v>#REF!</v>
      </c>
    </row>
    <row r="29" ht="15" customHeight="1" spans="1:6">
      <c r="A29" s="430">
        <v>23</v>
      </c>
      <c r="B29" s="75" t="s">
        <v>235</v>
      </c>
      <c r="C29" s="113" t="e">
        <f>#REF!</f>
        <v>#REF!</v>
      </c>
      <c r="D29" s="273" t="e">
        <f>#REF!</f>
        <v>#REF!</v>
      </c>
      <c r="E29" s="39" t="e">
        <f t="shared" si="0"/>
        <v>#REF!</v>
      </c>
      <c r="F29" s="51" t="e">
        <f t="shared" si="1"/>
        <v>#REF!</v>
      </c>
    </row>
    <row r="30" ht="15" customHeight="1" spans="1:6">
      <c r="A30" s="249">
        <v>24</v>
      </c>
      <c r="B30" s="75" t="s">
        <v>236</v>
      </c>
      <c r="C30" s="113" t="e">
        <f>SUM(C31:C33)</f>
        <v>#REF!</v>
      </c>
      <c r="D30" s="273" t="e">
        <f>SUM(D31:D33)</f>
        <v>#REF!</v>
      </c>
      <c r="E30" s="39" t="e">
        <f t="shared" si="0"/>
        <v>#REF!</v>
      </c>
      <c r="F30" s="51" t="e">
        <f t="shared" si="1"/>
        <v>#REF!</v>
      </c>
    </row>
    <row r="31" ht="15" customHeight="1" spans="1:6">
      <c r="A31" s="430">
        <v>25</v>
      </c>
      <c r="B31" s="75" t="s">
        <v>233</v>
      </c>
      <c r="C31" s="113" t="e">
        <f>#REF!</f>
        <v>#REF!</v>
      </c>
      <c r="D31" s="273" t="e">
        <f>#REF!</f>
        <v>#REF!</v>
      </c>
      <c r="E31" s="39" t="e">
        <f t="shared" si="0"/>
        <v>#REF!</v>
      </c>
      <c r="F31" s="51" t="e">
        <f t="shared" si="1"/>
        <v>#REF!</v>
      </c>
    </row>
    <row r="32" ht="15" customHeight="1" spans="1:6">
      <c r="A32" s="249">
        <v>26</v>
      </c>
      <c r="B32" s="75" t="s">
        <v>234</v>
      </c>
      <c r="C32" s="113" t="e">
        <f>#REF!</f>
        <v>#REF!</v>
      </c>
      <c r="D32" s="273" t="e">
        <f>#REF!</f>
        <v>#REF!</v>
      </c>
      <c r="E32" s="39" t="e">
        <f t="shared" si="0"/>
        <v>#REF!</v>
      </c>
      <c r="F32" s="51" t="e">
        <f t="shared" si="1"/>
        <v>#REF!</v>
      </c>
    </row>
    <row r="33" ht="15" customHeight="1" spans="1:6">
      <c r="A33" s="430">
        <v>27</v>
      </c>
      <c r="B33" s="75" t="s">
        <v>235</v>
      </c>
      <c r="C33" s="113" t="e">
        <f>#REF!</f>
        <v>#REF!</v>
      </c>
      <c r="D33" s="273" t="e">
        <f>#REF!</f>
        <v>#REF!</v>
      </c>
      <c r="E33" s="39" t="e">
        <f t="shared" si="0"/>
        <v>#REF!</v>
      </c>
      <c r="F33" s="51" t="e">
        <f t="shared" si="1"/>
        <v>#REF!</v>
      </c>
    </row>
    <row r="34" ht="15" customHeight="1" spans="1:6">
      <c r="A34" s="249">
        <v>28</v>
      </c>
      <c r="B34" s="75" t="s">
        <v>237</v>
      </c>
      <c r="C34" s="113" t="e">
        <f>#REF!</f>
        <v>#REF!</v>
      </c>
      <c r="D34" s="273" t="e">
        <f>#REF!</f>
        <v>#REF!</v>
      </c>
      <c r="E34" s="39" t="e">
        <f t="shared" si="0"/>
        <v>#REF!</v>
      </c>
      <c r="F34" s="51" t="e">
        <f t="shared" si="1"/>
        <v>#REF!</v>
      </c>
    </row>
    <row r="35" ht="15" customHeight="1" spans="1:6">
      <c r="A35" s="430">
        <v>29</v>
      </c>
      <c r="B35" s="434" t="s">
        <v>80</v>
      </c>
      <c r="C35" s="113">
        <f>在建工程汇总!C27</f>
        <v>0</v>
      </c>
      <c r="D35" s="113">
        <f>在建工程汇总!D27</f>
        <v>0</v>
      </c>
      <c r="E35" s="39" t="str">
        <f t="shared" si="0"/>
        <v/>
      </c>
      <c r="F35" s="51" t="str">
        <f t="shared" si="1"/>
        <v/>
      </c>
    </row>
    <row r="36" ht="15" customHeight="1" spans="1:6">
      <c r="A36" s="249">
        <v>30</v>
      </c>
      <c r="B36" s="434" t="s">
        <v>83</v>
      </c>
      <c r="C36" s="19">
        <f>工程物资!G28</f>
        <v>0</v>
      </c>
      <c r="D36" s="19">
        <f>工程物资!J28</f>
        <v>0</v>
      </c>
      <c r="E36" s="39" t="str">
        <f t="shared" si="0"/>
        <v/>
      </c>
      <c r="F36" s="51" t="str">
        <f t="shared" si="1"/>
        <v/>
      </c>
    </row>
    <row r="37" ht="15" customHeight="1" spans="1:6">
      <c r="A37" s="430">
        <v>31</v>
      </c>
      <c r="B37" s="434" t="s">
        <v>84</v>
      </c>
      <c r="C37" s="19">
        <f>固定资产清理!D28</f>
        <v>0</v>
      </c>
      <c r="D37" s="19">
        <f>固定资产清理!E28</f>
        <v>0</v>
      </c>
      <c r="E37" s="39" t="str">
        <f t="shared" si="0"/>
        <v/>
      </c>
      <c r="F37" s="51" t="str">
        <f t="shared" si="1"/>
        <v/>
      </c>
    </row>
    <row r="38" ht="15" customHeight="1" spans="1:6">
      <c r="A38" s="249">
        <v>32</v>
      </c>
      <c r="B38" s="434" t="s">
        <v>85</v>
      </c>
      <c r="C38" s="19">
        <f>生产性生物资产!H28</f>
        <v>0</v>
      </c>
      <c r="D38" s="19">
        <f>生产性生物资产!K28</f>
        <v>0</v>
      </c>
      <c r="E38" s="39" t="str">
        <f t="shared" si="0"/>
        <v/>
      </c>
      <c r="F38" s="51" t="str">
        <f t="shared" si="1"/>
        <v/>
      </c>
    </row>
    <row r="39" ht="15" customHeight="1" spans="1:6">
      <c r="A39" s="430">
        <v>33</v>
      </c>
      <c r="B39" s="434" t="s">
        <v>86</v>
      </c>
      <c r="C39" s="19">
        <f>油气资产!I28</f>
        <v>0</v>
      </c>
      <c r="D39" s="19">
        <f>油气资产!L28</f>
        <v>0</v>
      </c>
      <c r="E39" s="39" t="str">
        <f t="shared" ref="E39:E69" si="2">IF(D39-C39&lt;&gt;0,D39-C39,IF(C39&lt;&gt;0,0,""))</f>
        <v/>
      </c>
      <c r="F39" s="51" t="str">
        <f t="shared" si="1"/>
        <v/>
      </c>
    </row>
    <row r="40" ht="15" customHeight="1" spans="1:6">
      <c r="A40" s="249">
        <v>34</v>
      </c>
      <c r="B40" s="75" t="s">
        <v>87</v>
      </c>
      <c r="C40" s="113">
        <f>无形资产汇总!C28</f>
        <v>0</v>
      </c>
      <c r="D40" s="273">
        <f>无形资产汇总!D28</f>
        <v>0</v>
      </c>
      <c r="E40" s="39" t="str">
        <f t="shared" si="2"/>
        <v/>
      </c>
      <c r="F40" s="51" t="str">
        <f t="shared" si="1"/>
        <v/>
      </c>
    </row>
    <row r="41" ht="15" customHeight="1" spans="1:6">
      <c r="A41" s="430">
        <v>35</v>
      </c>
      <c r="B41" s="75" t="s">
        <v>91</v>
      </c>
      <c r="C41" s="113">
        <f>开发支出!D28</f>
        <v>0</v>
      </c>
      <c r="D41" s="113">
        <f>开发支出!E28</f>
        <v>0</v>
      </c>
      <c r="E41" s="39" t="str">
        <f t="shared" si="2"/>
        <v/>
      </c>
      <c r="F41" s="51" t="str">
        <f t="shared" si="1"/>
        <v/>
      </c>
    </row>
    <row r="42" ht="15" customHeight="1" spans="1:6">
      <c r="A42" s="249">
        <v>36</v>
      </c>
      <c r="B42" s="75" t="s">
        <v>92</v>
      </c>
      <c r="C42" s="113">
        <f>商誉!D28</f>
        <v>0</v>
      </c>
      <c r="D42" s="113">
        <f>商誉!E28</f>
        <v>0</v>
      </c>
      <c r="E42" s="39" t="str">
        <f t="shared" si="2"/>
        <v/>
      </c>
      <c r="F42" s="51" t="str">
        <f t="shared" si="1"/>
        <v/>
      </c>
    </row>
    <row r="43" ht="15" customHeight="1" spans="1:6">
      <c r="A43" s="430">
        <v>37</v>
      </c>
      <c r="B43" s="75" t="s">
        <v>93</v>
      </c>
      <c r="C43" s="113">
        <f>长期待摊费用!F28</f>
        <v>0</v>
      </c>
      <c r="D43" s="273">
        <f>长期待摊费用!H28</f>
        <v>0</v>
      </c>
      <c r="E43" s="39" t="str">
        <f t="shared" si="2"/>
        <v/>
      </c>
      <c r="F43" s="51" t="str">
        <f t="shared" si="1"/>
        <v/>
      </c>
    </row>
    <row r="44" ht="15" customHeight="1" spans="1:6">
      <c r="A44" s="249">
        <v>38</v>
      </c>
      <c r="B44" s="75" t="s">
        <v>94</v>
      </c>
      <c r="C44" s="113">
        <f>递延所得税资产!D28</f>
        <v>0</v>
      </c>
      <c r="D44" s="113">
        <f>递延所得税资产!E28</f>
        <v>0</v>
      </c>
      <c r="E44" s="39" t="str">
        <f t="shared" si="2"/>
        <v/>
      </c>
      <c r="F44" s="51" t="str">
        <f t="shared" si="1"/>
        <v/>
      </c>
    </row>
    <row r="45" ht="15" customHeight="1" spans="1:6">
      <c r="A45" s="430">
        <v>39</v>
      </c>
      <c r="B45" s="75" t="s">
        <v>95</v>
      </c>
      <c r="C45" s="113">
        <f>其他非流动资产汇总!C28</f>
        <v>0</v>
      </c>
      <c r="D45" s="273">
        <f>其他非流动资产汇总!D28</f>
        <v>0</v>
      </c>
      <c r="E45" s="39" t="str">
        <f t="shared" si="2"/>
        <v/>
      </c>
      <c r="F45" s="51" t="str">
        <f t="shared" si="1"/>
        <v/>
      </c>
    </row>
    <row r="46" ht="15" customHeight="1" spans="1:6">
      <c r="A46" s="249">
        <v>40</v>
      </c>
      <c r="B46" s="435" t="s">
        <v>238</v>
      </c>
      <c r="C46" s="432" t="e">
        <f>SUM(C7,C19)</f>
        <v>#REF!</v>
      </c>
      <c r="D46" s="433" t="e">
        <f>SUM(D7,D19)</f>
        <v>#REF!</v>
      </c>
      <c r="E46" s="39" t="e">
        <f t="shared" si="2"/>
        <v>#REF!</v>
      </c>
      <c r="F46" s="51" t="e">
        <f t="shared" si="1"/>
        <v>#REF!</v>
      </c>
    </row>
    <row r="47" ht="15" customHeight="1" spans="1:6">
      <c r="A47" s="430">
        <v>41</v>
      </c>
      <c r="B47" s="435" t="s">
        <v>239</v>
      </c>
      <c r="C47" s="432">
        <f>SUM(C48:C59)</f>
        <v>0</v>
      </c>
      <c r="D47" s="433">
        <f>SUM(D48:D59)</f>
        <v>0</v>
      </c>
      <c r="E47" s="39" t="str">
        <f t="shared" si="2"/>
        <v/>
      </c>
      <c r="F47" s="51" t="str">
        <f t="shared" si="1"/>
        <v/>
      </c>
    </row>
    <row r="48" ht="15" customHeight="1" spans="1:6">
      <c r="A48" s="249">
        <v>42</v>
      </c>
      <c r="B48" s="75" t="s">
        <v>14</v>
      </c>
      <c r="C48" s="113">
        <f>流动负债汇总!C7</f>
        <v>0</v>
      </c>
      <c r="D48" s="273">
        <f>流动负债汇总!D7</f>
        <v>0</v>
      </c>
      <c r="E48" s="39" t="str">
        <f t="shared" si="2"/>
        <v/>
      </c>
      <c r="F48" s="51" t="str">
        <f t="shared" si="1"/>
        <v/>
      </c>
    </row>
    <row r="49" ht="15" customHeight="1" spans="1:6">
      <c r="A49" s="430">
        <v>43</v>
      </c>
      <c r="B49" s="75" t="s">
        <v>16</v>
      </c>
      <c r="C49" s="113">
        <f>流动负债汇总!C8</f>
        <v>0</v>
      </c>
      <c r="D49" s="273">
        <f>流动负债汇总!D8</f>
        <v>0</v>
      </c>
      <c r="E49" s="39" t="str">
        <f t="shared" si="2"/>
        <v/>
      </c>
      <c r="F49" s="51" t="str">
        <f t="shared" si="1"/>
        <v/>
      </c>
    </row>
    <row r="50" ht="15" customHeight="1" spans="1:6">
      <c r="A50" s="249">
        <v>44</v>
      </c>
      <c r="B50" s="75" t="s">
        <v>18</v>
      </c>
      <c r="C50" s="113">
        <f>流动负债汇总!C9</f>
        <v>0</v>
      </c>
      <c r="D50" s="273">
        <f>流动负债汇总!D9</f>
        <v>0</v>
      </c>
      <c r="E50" s="39" t="str">
        <f t="shared" si="2"/>
        <v/>
      </c>
      <c r="F50" s="51" t="str">
        <f t="shared" si="1"/>
        <v/>
      </c>
    </row>
    <row r="51" ht="15" customHeight="1" spans="1:6">
      <c r="A51" s="430">
        <v>45</v>
      </c>
      <c r="B51" s="75" t="s">
        <v>21</v>
      </c>
      <c r="C51" s="113">
        <f>流动负债汇总!C10</f>
        <v>0</v>
      </c>
      <c r="D51" s="273">
        <f>流动负债汇总!D10</f>
        <v>0</v>
      </c>
      <c r="E51" s="39" t="str">
        <f t="shared" si="2"/>
        <v/>
      </c>
      <c r="F51" s="51" t="str">
        <f t="shared" si="1"/>
        <v/>
      </c>
    </row>
    <row r="52" ht="15" customHeight="1" spans="1:6">
      <c r="A52" s="249">
        <v>46</v>
      </c>
      <c r="B52" s="75" t="s">
        <v>23</v>
      </c>
      <c r="C52" s="113">
        <f>流动负债汇总!C11</f>
        <v>0</v>
      </c>
      <c r="D52" s="273">
        <f>流动负债汇总!D11</f>
        <v>0</v>
      </c>
      <c r="E52" s="39" t="str">
        <f t="shared" si="2"/>
        <v/>
      </c>
      <c r="F52" s="51" t="str">
        <f t="shared" si="1"/>
        <v/>
      </c>
    </row>
    <row r="53" ht="15" customHeight="1" spans="1:6">
      <c r="A53" s="430">
        <v>47</v>
      </c>
      <c r="B53" s="75" t="s">
        <v>25</v>
      </c>
      <c r="C53" s="113">
        <f>流动负债汇总!C12</f>
        <v>0</v>
      </c>
      <c r="D53" s="273">
        <f>流动负债汇总!D12</f>
        <v>0</v>
      </c>
      <c r="E53" s="39" t="str">
        <f t="shared" si="2"/>
        <v/>
      </c>
      <c r="F53" s="51" t="str">
        <f t="shared" si="1"/>
        <v/>
      </c>
    </row>
    <row r="54" ht="15" customHeight="1" spans="1:6">
      <c r="A54" s="249">
        <v>48</v>
      </c>
      <c r="B54" s="75" t="s">
        <v>27</v>
      </c>
      <c r="C54" s="113">
        <f>流动负债汇总!C13</f>
        <v>0</v>
      </c>
      <c r="D54" s="273">
        <f>流动负债汇总!D13</f>
        <v>0</v>
      </c>
      <c r="E54" s="39" t="str">
        <f t="shared" si="2"/>
        <v/>
      </c>
      <c r="F54" s="51" t="str">
        <f t="shared" si="1"/>
        <v/>
      </c>
    </row>
    <row r="55" ht="15" customHeight="1" spans="1:6">
      <c r="A55" s="430">
        <v>49</v>
      </c>
      <c r="B55" s="75" t="s">
        <v>29</v>
      </c>
      <c r="C55" s="113">
        <f>流动负债汇总!C14</f>
        <v>0</v>
      </c>
      <c r="D55" s="273">
        <f>流动负债汇总!D14</f>
        <v>0</v>
      </c>
      <c r="E55" s="39" t="str">
        <f t="shared" si="2"/>
        <v/>
      </c>
      <c r="F55" s="51" t="str">
        <f t="shared" si="1"/>
        <v/>
      </c>
    </row>
    <row r="56" ht="15" customHeight="1" spans="1:6">
      <c r="A56" s="249">
        <v>50</v>
      </c>
      <c r="B56" s="75" t="s">
        <v>169</v>
      </c>
      <c r="C56" s="113">
        <f>流动负债汇总!C15</f>
        <v>0</v>
      </c>
      <c r="D56" s="273">
        <f>流动负债汇总!D15</f>
        <v>0</v>
      </c>
      <c r="E56" s="39" t="str">
        <f t="shared" si="2"/>
        <v/>
      </c>
      <c r="F56" s="51" t="str">
        <f t="shared" si="1"/>
        <v/>
      </c>
    </row>
    <row r="57" ht="15" customHeight="1" spans="1:6">
      <c r="A57" s="430">
        <v>51</v>
      </c>
      <c r="B57" s="75" t="s">
        <v>33</v>
      </c>
      <c r="C57" s="113">
        <f>流动负债汇总!C16</f>
        <v>0</v>
      </c>
      <c r="D57" s="273">
        <f>流动负债汇总!D16</f>
        <v>0</v>
      </c>
      <c r="E57" s="39" t="str">
        <f t="shared" si="2"/>
        <v/>
      </c>
      <c r="F57" s="51" t="str">
        <f t="shared" si="1"/>
        <v/>
      </c>
    </row>
    <row r="58" ht="15" customHeight="1" spans="1:6">
      <c r="A58" s="249">
        <v>52</v>
      </c>
      <c r="B58" s="75" t="s">
        <v>35</v>
      </c>
      <c r="C58" s="113">
        <f>流动负债汇总!C17</f>
        <v>0</v>
      </c>
      <c r="D58" s="273">
        <f>流动负债汇总!D17</f>
        <v>0</v>
      </c>
      <c r="E58" s="39" t="str">
        <f t="shared" si="2"/>
        <v/>
      </c>
      <c r="F58" s="51" t="str">
        <f t="shared" si="1"/>
        <v/>
      </c>
    </row>
    <row r="59" ht="15" customHeight="1" spans="1:6">
      <c r="A59" s="430">
        <v>53</v>
      </c>
      <c r="B59" s="75" t="s">
        <v>240</v>
      </c>
      <c r="C59" s="113">
        <f>流动负债汇总!C18</f>
        <v>0</v>
      </c>
      <c r="D59" s="273">
        <f>流动负债汇总!D18</f>
        <v>0</v>
      </c>
      <c r="E59" s="39" t="str">
        <f t="shared" si="2"/>
        <v/>
      </c>
      <c r="F59" s="51" t="str">
        <f t="shared" si="1"/>
        <v/>
      </c>
    </row>
    <row r="60" ht="15" customHeight="1" spans="1:6">
      <c r="A60" s="249">
        <v>54</v>
      </c>
      <c r="B60" s="435" t="s">
        <v>241</v>
      </c>
      <c r="C60" s="432">
        <f>SUM(C61:C67)</f>
        <v>0</v>
      </c>
      <c r="D60" s="433">
        <f>SUM(D61:D67)</f>
        <v>0</v>
      </c>
      <c r="E60" s="39" t="str">
        <f t="shared" si="2"/>
        <v/>
      </c>
      <c r="F60" s="51" t="str">
        <f t="shared" si="1"/>
        <v/>
      </c>
    </row>
    <row r="61" ht="15" customHeight="1" spans="1:6">
      <c r="A61" s="430">
        <v>55</v>
      </c>
      <c r="B61" s="75" t="s">
        <v>43</v>
      </c>
      <c r="C61" s="113">
        <f>'非流动负债汇总 '!C7</f>
        <v>0</v>
      </c>
      <c r="D61" s="273">
        <f>'非流动负债汇总 '!D7</f>
        <v>0</v>
      </c>
      <c r="E61" s="39" t="str">
        <f t="shared" si="2"/>
        <v/>
      </c>
      <c r="F61" s="51" t="str">
        <f t="shared" si="1"/>
        <v/>
      </c>
    </row>
    <row r="62" ht="15" customHeight="1" spans="1:6">
      <c r="A62" s="249">
        <v>56</v>
      </c>
      <c r="B62" s="75" t="s">
        <v>45</v>
      </c>
      <c r="C62" s="113">
        <f>'非流动负债汇总 '!C8</f>
        <v>0</v>
      </c>
      <c r="D62" s="273">
        <f>'非流动负债汇总 '!D8</f>
        <v>0</v>
      </c>
      <c r="E62" s="39" t="str">
        <f t="shared" si="2"/>
        <v/>
      </c>
      <c r="F62" s="51" t="str">
        <f t="shared" si="1"/>
        <v/>
      </c>
    </row>
    <row r="63" ht="15" customHeight="1" spans="1:6">
      <c r="A63" s="430">
        <v>57</v>
      </c>
      <c r="B63" s="75" t="s">
        <v>47</v>
      </c>
      <c r="C63" s="113">
        <f>'非流动负债汇总 '!C9</f>
        <v>0</v>
      </c>
      <c r="D63" s="273">
        <f>'非流动负债汇总 '!D9</f>
        <v>0</v>
      </c>
      <c r="E63" s="39" t="str">
        <f t="shared" si="2"/>
        <v/>
      </c>
      <c r="F63" s="51" t="str">
        <f t="shared" si="1"/>
        <v/>
      </c>
    </row>
    <row r="64" ht="15" customHeight="1" spans="1:6">
      <c r="A64" s="249">
        <v>58</v>
      </c>
      <c r="B64" s="75" t="s">
        <v>49</v>
      </c>
      <c r="C64" s="113">
        <f>'非流动负债汇总 '!C10</f>
        <v>0</v>
      </c>
      <c r="D64" s="273">
        <f>'非流动负债汇总 '!D10</f>
        <v>0</v>
      </c>
      <c r="E64" s="39" t="str">
        <f t="shared" si="2"/>
        <v/>
      </c>
      <c r="F64" s="51" t="str">
        <f t="shared" si="1"/>
        <v/>
      </c>
    </row>
    <row r="65" ht="15" customHeight="1" spans="1:6">
      <c r="A65" s="430">
        <v>59</v>
      </c>
      <c r="B65" s="75" t="s">
        <v>51</v>
      </c>
      <c r="C65" s="113">
        <f>'非流动负债汇总 '!C11</f>
        <v>0</v>
      </c>
      <c r="D65" s="273">
        <f>'非流动负债汇总 '!D11</f>
        <v>0</v>
      </c>
      <c r="E65" s="39" t="str">
        <f t="shared" si="2"/>
        <v/>
      </c>
      <c r="F65" s="51" t="str">
        <f t="shared" si="1"/>
        <v/>
      </c>
    </row>
    <row r="66" ht="15" customHeight="1" spans="1:6">
      <c r="A66" s="249">
        <v>60</v>
      </c>
      <c r="B66" s="75" t="s">
        <v>53</v>
      </c>
      <c r="C66" s="113">
        <f>'非流动负债汇总 '!C12</f>
        <v>0</v>
      </c>
      <c r="D66" s="273">
        <f>'非流动负债汇总 '!D12</f>
        <v>0</v>
      </c>
      <c r="E66" s="39" t="str">
        <f t="shared" si="2"/>
        <v/>
      </c>
      <c r="F66" s="51" t="str">
        <f t="shared" si="1"/>
        <v/>
      </c>
    </row>
    <row r="67" ht="15" customHeight="1" spans="1:6">
      <c r="A67" s="430">
        <v>61</v>
      </c>
      <c r="B67" s="75" t="s">
        <v>55</v>
      </c>
      <c r="C67" s="113">
        <f>'非流动负债汇总 '!C13</f>
        <v>0</v>
      </c>
      <c r="D67" s="273">
        <f>'非流动负债汇总 '!D13</f>
        <v>0</v>
      </c>
      <c r="E67" s="39" t="str">
        <f t="shared" si="2"/>
        <v/>
      </c>
      <c r="F67" s="51" t="str">
        <f t="shared" si="1"/>
        <v/>
      </c>
    </row>
    <row r="68" ht="15" customHeight="1" spans="1:6">
      <c r="A68" s="249">
        <v>62</v>
      </c>
      <c r="B68" s="435" t="s">
        <v>242</v>
      </c>
      <c r="C68" s="432">
        <f>SUM(C47,C60)</f>
        <v>0</v>
      </c>
      <c r="D68" s="433">
        <f>SUM(D47,D60)</f>
        <v>0</v>
      </c>
      <c r="E68" s="39" t="str">
        <f t="shared" si="2"/>
        <v/>
      </c>
      <c r="F68" s="51" t="str">
        <f t="shared" si="1"/>
        <v/>
      </c>
    </row>
    <row r="69" ht="15" customHeight="1" spans="1:6">
      <c r="A69" s="430">
        <v>63</v>
      </c>
      <c r="B69" s="435" t="s">
        <v>243</v>
      </c>
      <c r="C69" s="432" t="e">
        <f>C46-C68</f>
        <v>#REF!</v>
      </c>
      <c r="D69" s="433" t="e">
        <f>D46-D68</f>
        <v>#REF!</v>
      </c>
      <c r="E69" s="39" t="e">
        <f t="shared" si="2"/>
        <v>#REF!</v>
      </c>
      <c r="F69" s="51" t="e">
        <f t="shared" si="1"/>
        <v>#REF!</v>
      </c>
    </row>
    <row r="70" customHeight="1" spans="1:6">
      <c r="A70" s="436" t="s">
        <v>244</v>
      </c>
      <c r="B70" s="437"/>
      <c r="C70" s="437"/>
      <c r="D70" s="437"/>
      <c r="E70" s="437"/>
      <c r="F70" s="438"/>
    </row>
    <row r="71" customHeight="1" spans="1:6">
      <c r="A71" s="9"/>
      <c r="B71" s="9"/>
      <c r="C71" s="9"/>
      <c r="D71" s="9"/>
      <c r="E71" s="9"/>
      <c r="F71" s="112"/>
    </row>
    <row r="72" customHeight="1" spans="1:6">
      <c r="A72" s="9"/>
      <c r="B72" s="9"/>
      <c r="C72" s="9"/>
      <c r="D72" s="9"/>
      <c r="E72" s="9"/>
      <c r="F72" s="112"/>
    </row>
    <row r="73" customHeight="1" spans="1:6">
      <c r="A73" s="9"/>
      <c r="B73" s="9"/>
      <c r="C73" s="9"/>
      <c r="D73" s="9"/>
      <c r="E73" s="9"/>
      <c r="F73" s="112"/>
    </row>
    <row r="74" customHeight="1" spans="1:6">
      <c r="A74" s="439" t="s">
        <v>245</v>
      </c>
      <c r="B74" s="439"/>
      <c r="C74" s="9"/>
      <c r="D74" s="9"/>
      <c r="E74" s="9"/>
      <c r="F74" s="112"/>
    </row>
    <row r="75" customHeight="1" spans="1:6">
      <c r="A75" s="440" t="e">
        <f>IF(ROUND(D69,2)&lt;0,"无效数值",IF(ROUND(D69,2)=0,"零",IF(ROUND(D69,2)&lt;1,"",TEXT(INT(ROUND(D69,2)),"[dbnum2]")&amp;"元")&amp;IF(INT(ROUND(D69,2)*10)-INT(ROUND(D69,2))*10=0,IF(INT(ROUND(D69,2))*(INT(ROUND(D69,2)*100)-INT(ROUND(D69,2)*10)*10)=0,"","零"),TEXT(INT(ROUND(D69,2)*10)-INT(ROUND(D69,2))*10,"[dbnum2]")&amp;"角")&amp;IF((INT(ROUND(D69,2)*100)-INT(ROUND(D69,2)*10)*10)=0,"整",TEXT((INT(ROUND(D69,2)*100)-INT(ROUND(D69,2)*10)*10),"[dbnum2]")&amp;"分")))</f>
        <v>#REF!</v>
      </c>
      <c r="B75" s="440"/>
      <c r="C75" s="9"/>
      <c r="D75" s="9"/>
      <c r="E75" s="9"/>
      <c r="F75" s="112"/>
    </row>
  </sheetData>
  <sheetProtection formatColumns="0"/>
  <mergeCells count="3">
    <mergeCell ref="A2:F2"/>
    <mergeCell ref="A3:F3"/>
    <mergeCell ref="A4:F4"/>
  </mergeCells>
  <hyperlinks>
    <hyperlink ref="B7" location="流动汇总!B1" display="一、流动资产合计"/>
    <hyperlink ref="B8" location="流动汇总!B6" display="货币资金"/>
    <hyperlink ref="B10" location="流动汇总!B8" display="应收票据"/>
    <hyperlink ref="B11" location="流动汇总!B9" display="应收账款"/>
    <hyperlink ref="B14" location="流动汇总!B12" display="应收股利"/>
    <hyperlink ref="B13" location="流动汇总!B11" display="应收利息"/>
    <hyperlink ref="B12" location="流动汇总!B10" display="预付款项"/>
    <hyperlink ref="B15" location="流动汇总!B13" display="其他应收款"/>
    <hyperlink ref="B16" location="流动汇总!B14" display="存货"/>
    <hyperlink ref="B17" location="流动汇总!B15" display="一年内到期的非流动资产"/>
    <hyperlink ref="B18" location="流动汇总!B16" display="其他流动资产"/>
    <hyperlink ref="B25" location="固定资产汇总!A1" display="固定资产"/>
    <hyperlink ref="B36" location="工程物资!B1" display="工程物资"/>
    <hyperlink ref="B37" location="固定资产清理!B1" display="固定资产清理"/>
    <hyperlink ref="B43" location="长期待摊费用!B1" display="长期待摊费用"/>
    <hyperlink ref="B47" location="流动负债汇总!B1" display="四、流动负债合计"/>
    <hyperlink ref="B48" location="流动负债汇总!B6" display="短期借款"/>
    <hyperlink ref="B50" location="流动负债汇总!B8" display="应付票据"/>
    <hyperlink ref="B51" location="流动负债汇总!B9" display="应付账款"/>
    <hyperlink ref="B52" location="流动负债汇总!B10" display="预收款项"/>
    <hyperlink ref="B57" location="流动负债汇总!B15" display="其他应付款"/>
    <hyperlink ref="B54" location="流动负债汇总!B12" display="应交税费"/>
    <hyperlink ref="B56" location="流动负债汇总!B14" display="应付股利"/>
    <hyperlink ref="B58" location="流动负债汇总!B16" display="一年内到期的非流动负债"/>
    <hyperlink ref="B59" location="流动负债汇总!B17" display="其他流动负债"/>
    <hyperlink ref="B60" location="'非流动负债汇总 '!B1" display="五、非流动负债合计"/>
    <hyperlink ref="B61" location="'非流动负债汇总 '!B6" display="长期借款"/>
    <hyperlink ref="B62" location="'非流动负债汇总 '!B7" display="应付债券"/>
    <hyperlink ref="B63" location="'非流动负债汇总 '!B8" display="长期应付款"/>
    <hyperlink ref="B64" location="'非流动负债汇总 '!B9" display="专项应付款"/>
    <hyperlink ref="B67" location="'非流动负债汇总 '!B12" display="其他非流动负债"/>
    <hyperlink ref="B66" location="'非流动负债汇总 '!B11" display="递延所得税负债"/>
    <hyperlink ref="A1" location="索引目录!F4" display="返回索引页"/>
    <hyperlink ref="B9" location="流动汇总!B7" display="交易性金融资产"/>
    <hyperlink ref="B1" location="汇总表!A1" display="返回资产汇总表"/>
    <hyperlink ref="B20" location="可供出售金融资产汇总!B1" display="可供出售金融资产"/>
    <hyperlink ref="B21" location="持有到期投资!A1" display="持有至到期投资"/>
    <hyperlink ref="B22" location="长期应收!A1" display="长期应收款"/>
    <hyperlink ref="B23" location="股权投资!A1" display="长期股权投资"/>
    <hyperlink ref="B24" location="投资性房地产!A1" display="投资性房地产"/>
    <hyperlink ref="B38" location="生产性生物资产!B1" display="生产性生物资产"/>
    <hyperlink ref="B39" location="油气资产!B1" display="油气资产"/>
    <hyperlink ref="B40" location="无形资产汇总!B1" display="无形资产"/>
    <hyperlink ref="B41" location="开发支出!B1" display="开发支出"/>
    <hyperlink ref="B42" location="商誉!B1" display="商誉"/>
    <hyperlink ref="B44" location="递延所得税资产!B1" display="递延所得税资产"/>
    <hyperlink ref="B45" location="其他非流动资产汇总!B1" display="其他非流动资产"/>
    <hyperlink ref="B49" location="流动负债汇总!B7" display="交易性金融负债"/>
    <hyperlink ref="B53" location="流动负债汇总!B11" display="应付职工薪酬"/>
    <hyperlink ref="B55" location="流动负债汇总!B13" display="应付利息"/>
    <hyperlink ref="B65" location="'非流动负债汇总 '!B10" display="预计负债"/>
    <hyperlink ref="B26" location="固定资产汇总!B1" display="  固定资产原价"/>
    <hyperlink ref="B27" location="固定资产汇总!B13" display="      其中：设备类"/>
    <hyperlink ref="B28" location="固定资产汇总!B7" display="            建筑物类"/>
    <hyperlink ref="B29" location="固定资产汇总!B19" display="            土    地"/>
    <hyperlink ref="B19" location="非流动资产汇总!B1" display="二、非流动资产合计"/>
    <hyperlink ref="B34" location="固定资产汇总!B22" display="  减：固定资产减值准备"/>
  </hyperlinks>
  <printOptions horizontalCentered="1"/>
  <pageMargins left="0.779861111111111" right="0.904861111111111" top="0.511805555555556" bottom="0.275" header="0.708333333333333" footer="0.236111111111111"/>
  <pageSetup paperSize="9" fitToHeight="0" orientation="landscape"/>
  <headerFooter>
    <oddHeader>&amp;R&amp;"宋体,常规"&amp;10表&amp;"Times New Roman,常规"2
&amp;"宋体,常规"共&amp;"Times New Roman,常规"&amp;N&amp;"宋体,常规"页第&amp;"Times New Roman,常规"&amp;P&amp;"宋体,常规"页</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29" sqref="A29"/>
    </sheetView>
  </sheetViews>
  <sheetFormatPr defaultColWidth="9" defaultRowHeight="15.75" customHeight="1" outlineLevelCol="7"/>
  <cols>
    <col min="1" max="1" width="5.33333333333333" customWidth="1"/>
    <col min="2" max="2" width="15" customWidth="1"/>
    <col min="3" max="3" width="10.0833333333333" customWidth="1"/>
    <col min="4" max="4" width="14.8333333333333" customWidth="1"/>
    <col min="5" max="6" width="19.0833333333333" customWidth="1"/>
    <col min="7" max="7" width="14.8333333333333" customWidth="1"/>
    <col min="8" max="8" width="12.5833333333333" customWidth="1"/>
  </cols>
  <sheetData>
    <row r="1" ht="12" customHeight="1" spans="1:8">
      <c r="A1" s="1" t="s">
        <v>126</v>
      </c>
      <c r="B1" s="2" t="s">
        <v>246</v>
      </c>
      <c r="C1" s="2"/>
      <c r="D1" s="2"/>
      <c r="E1" s="3"/>
      <c r="F1" s="3"/>
      <c r="G1" s="3"/>
      <c r="H1" s="3"/>
    </row>
    <row r="2" ht="30" hidden="1" customHeight="1" spans="1:8">
      <c r="A2" s="5" t="s">
        <v>247</v>
      </c>
      <c r="B2" s="5"/>
      <c r="C2" s="5"/>
      <c r="D2" s="5"/>
      <c r="E2" s="5"/>
      <c r="F2" s="5"/>
      <c r="G2" s="5"/>
      <c r="H2" s="5"/>
    </row>
    <row r="3" ht="30" customHeight="1" spans="1:8">
      <c r="A3" s="5" t="s">
        <v>248</v>
      </c>
      <c r="B3" s="5"/>
      <c r="C3" s="5"/>
      <c r="D3" s="5"/>
      <c r="E3" s="5"/>
      <c r="F3" s="5"/>
      <c r="G3" s="5"/>
      <c r="H3" s="5"/>
    </row>
    <row r="4" ht="14.15" customHeight="1" spans="1:8">
      <c r="A4" s="6" t="e">
        <f>CONCATENATE(#REF!,#REF!,#REF!,#REF!,#REF!,#REF!,#REF!)</f>
        <v>#REF!</v>
      </c>
      <c r="B4" s="6"/>
      <c r="C4" s="6"/>
      <c r="D4" s="6"/>
      <c r="E4" s="6"/>
      <c r="F4" s="6"/>
      <c r="G4" s="6"/>
      <c r="H4" s="6"/>
    </row>
    <row r="5" customHeight="1" spans="1:8">
      <c r="A5" s="406" t="e">
        <f>#REF!&amp;#REF!</f>
        <v>#REF!</v>
      </c>
      <c r="B5" s="9"/>
      <c r="C5" s="9"/>
      <c r="D5" s="9"/>
      <c r="E5" s="9"/>
      <c r="F5" s="9"/>
      <c r="G5" s="9"/>
      <c r="H5" s="407" t="s">
        <v>159</v>
      </c>
    </row>
    <row r="6" ht="28" customHeight="1" spans="1:8">
      <c r="A6" s="408" t="s">
        <v>249</v>
      </c>
      <c r="B6" s="409" t="s">
        <v>227</v>
      </c>
      <c r="C6" s="410"/>
      <c r="D6" s="411"/>
      <c r="E6" s="412" t="s">
        <v>196</v>
      </c>
      <c r="F6" s="408" t="s">
        <v>197</v>
      </c>
      <c r="G6" s="408" t="s">
        <v>250</v>
      </c>
      <c r="H6" s="408" t="s">
        <v>251</v>
      </c>
    </row>
    <row r="7" customHeight="1" spans="1:8">
      <c r="A7" s="413" t="s">
        <v>252</v>
      </c>
      <c r="B7" s="414" t="s">
        <v>253</v>
      </c>
      <c r="C7" s="415" t="s">
        <v>15</v>
      </c>
      <c r="D7" s="416" t="s">
        <v>254</v>
      </c>
      <c r="E7" s="113">
        <f>SUM(现金!G28,银行存款!H28,其他货币资金!H28)</f>
        <v>0</v>
      </c>
      <c r="F7" s="113">
        <f>SUM(现金!H28,银行存款!I28,其他货币资金!I28)</f>
        <v>0</v>
      </c>
      <c r="G7" s="39" t="str">
        <f t="shared" ref="G7:G17" si="0">IF(F7-E7&lt;&gt;0,F7-E7,IF(E7&lt;&gt;0,0,""))</f>
        <v/>
      </c>
      <c r="H7" s="51" t="str">
        <f t="shared" ref="H7:H17" si="1">IF(E7=0,IF(F7&lt;&gt;0,100,""),IF(E7&lt;&gt;0,IF(F7=0,-100,G7/E7*100)))</f>
        <v/>
      </c>
    </row>
    <row r="8" customHeight="1" spans="1:8">
      <c r="A8" s="413" t="s">
        <v>255</v>
      </c>
      <c r="B8" s="417" t="s">
        <v>19</v>
      </c>
      <c r="C8" s="418"/>
      <c r="D8" s="419"/>
      <c r="E8" s="113">
        <f>交易性金融资产汇总!C28</f>
        <v>0</v>
      </c>
      <c r="F8" s="273">
        <f>交易性金融资产汇总!D28</f>
        <v>0</v>
      </c>
      <c r="G8" s="39" t="str">
        <f t="shared" si="0"/>
        <v/>
      </c>
      <c r="H8" s="51" t="str">
        <f t="shared" si="1"/>
        <v/>
      </c>
    </row>
    <row r="9" customHeight="1" spans="1:8">
      <c r="A9" s="413" t="s">
        <v>256</v>
      </c>
      <c r="B9" s="417" t="s">
        <v>26</v>
      </c>
      <c r="C9" s="420"/>
      <c r="D9" s="419"/>
      <c r="E9" s="113">
        <f>应收票据!G28</f>
        <v>0</v>
      </c>
      <c r="F9" s="273">
        <f>应收票据!H28</f>
        <v>0</v>
      </c>
      <c r="G9" s="39" t="str">
        <f t="shared" si="0"/>
        <v/>
      </c>
      <c r="H9" s="51" t="str">
        <f t="shared" si="1"/>
        <v/>
      </c>
    </row>
    <row r="10" customHeight="1" spans="1:8">
      <c r="A10" s="413" t="s">
        <v>257</v>
      </c>
      <c r="B10" s="417" t="s">
        <v>28</v>
      </c>
      <c r="C10" s="420"/>
      <c r="D10" s="419"/>
      <c r="E10" s="113">
        <f>应收账款!K28</f>
        <v>0</v>
      </c>
      <c r="F10" s="273">
        <f>应收账款!L28</f>
        <v>0</v>
      </c>
      <c r="G10" s="39" t="str">
        <f t="shared" si="0"/>
        <v/>
      </c>
      <c r="H10" s="51" t="str">
        <f t="shared" si="1"/>
        <v/>
      </c>
    </row>
    <row r="11" customHeight="1" spans="1:8">
      <c r="A11" s="413" t="s">
        <v>258</v>
      </c>
      <c r="B11" s="417" t="s">
        <v>30</v>
      </c>
      <c r="C11" s="420"/>
      <c r="D11" s="419"/>
      <c r="E11" s="421">
        <f>预付账款!K28</f>
        <v>0</v>
      </c>
      <c r="F11" s="273">
        <f>预付账款!L28</f>
        <v>0</v>
      </c>
      <c r="G11" s="39" t="str">
        <f t="shared" si="0"/>
        <v/>
      </c>
      <c r="H11" s="51" t="str">
        <f t="shared" si="1"/>
        <v/>
      </c>
    </row>
    <row r="12" customHeight="1" spans="1:8">
      <c r="A12" s="413" t="s">
        <v>259</v>
      </c>
      <c r="B12" s="417" t="s">
        <v>32</v>
      </c>
      <c r="C12" s="420"/>
      <c r="D12" s="419"/>
      <c r="E12" s="113">
        <f>应收利息!H28</f>
        <v>0</v>
      </c>
      <c r="F12" s="273">
        <f>应收利息!I28</f>
        <v>0</v>
      </c>
      <c r="G12" s="39" t="str">
        <f t="shared" si="0"/>
        <v/>
      </c>
      <c r="H12" s="51" t="str">
        <f t="shared" si="1"/>
        <v/>
      </c>
    </row>
    <row r="13" customHeight="1" spans="1:8">
      <c r="A13" s="413" t="s">
        <v>260</v>
      </c>
      <c r="B13" s="417" t="s">
        <v>261</v>
      </c>
      <c r="C13" s="420"/>
      <c r="D13" s="419"/>
      <c r="E13" s="113">
        <f>'应收股利（利润）'!E28</f>
        <v>0</v>
      </c>
      <c r="F13" s="273">
        <f>'应收股利（利润）'!F28</f>
        <v>0</v>
      </c>
      <c r="G13" s="39" t="str">
        <f t="shared" si="0"/>
        <v/>
      </c>
      <c r="H13" s="51" t="str">
        <f t="shared" si="1"/>
        <v/>
      </c>
    </row>
    <row r="14" customHeight="1" spans="1:8">
      <c r="A14" s="413" t="s">
        <v>262</v>
      </c>
      <c r="B14" s="417" t="s">
        <v>36</v>
      </c>
      <c r="C14" s="420"/>
      <c r="D14" s="419"/>
      <c r="E14" s="113">
        <f>其他应收款!K28</f>
        <v>0</v>
      </c>
      <c r="F14" s="273">
        <f>其他应收款!L28</f>
        <v>0</v>
      </c>
      <c r="G14" s="39" t="str">
        <f t="shared" si="0"/>
        <v/>
      </c>
      <c r="H14" s="51" t="str">
        <f t="shared" si="1"/>
        <v/>
      </c>
    </row>
    <row r="15" customHeight="1" spans="1:8">
      <c r="A15" s="413" t="s">
        <v>263</v>
      </c>
      <c r="B15" s="417" t="s">
        <v>38</v>
      </c>
      <c r="C15" s="420"/>
      <c r="D15" s="419"/>
      <c r="E15" s="113">
        <f>存货汇总!C28</f>
        <v>0</v>
      </c>
      <c r="F15" s="273">
        <f>在用低值易耗品!N219</f>
        <v>0</v>
      </c>
      <c r="G15" s="39" t="str">
        <f t="shared" si="0"/>
        <v/>
      </c>
      <c r="H15" s="51" t="str">
        <f t="shared" si="1"/>
        <v/>
      </c>
    </row>
    <row r="16" customHeight="1" spans="1:8">
      <c r="A16" s="413" t="s">
        <v>264</v>
      </c>
      <c r="B16" s="417" t="s">
        <v>170</v>
      </c>
      <c r="C16" s="420"/>
      <c r="D16" s="419"/>
      <c r="E16" s="113">
        <f>一年到期非流动资产!F28</f>
        <v>0</v>
      </c>
      <c r="F16" s="273">
        <f>一年到期非流动资产!G28</f>
        <v>0</v>
      </c>
      <c r="G16" s="39" t="str">
        <f t="shared" si="0"/>
        <v/>
      </c>
      <c r="H16" s="51" t="str">
        <f t="shared" si="1"/>
        <v/>
      </c>
    </row>
    <row r="17" customHeight="1" spans="1:8">
      <c r="A17" s="413" t="s">
        <v>265</v>
      </c>
      <c r="B17" s="422" t="s">
        <v>64</v>
      </c>
      <c r="C17" s="423"/>
      <c r="D17" s="424"/>
      <c r="E17" s="113">
        <f>其他流动资产!F28</f>
        <v>0</v>
      </c>
      <c r="F17" s="273">
        <f>其他流动资产!G28</f>
        <v>0</v>
      </c>
      <c r="G17" s="39" t="str">
        <f t="shared" si="0"/>
        <v/>
      </c>
      <c r="H17" s="51" t="str">
        <f t="shared" si="1"/>
        <v/>
      </c>
    </row>
    <row r="18" customHeight="1" spans="1:8">
      <c r="A18" s="74"/>
      <c r="B18" s="425"/>
      <c r="C18" s="426"/>
      <c r="D18" s="427"/>
      <c r="E18" s="113"/>
      <c r="F18" s="273"/>
      <c r="G18" s="17"/>
      <c r="H18" s="17"/>
    </row>
    <row r="19" customHeight="1" spans="1:8">
      <c r="A19" s="74"/>
      <c r="B19" s="425"/>
      <c r="C19" s="426"/>
      <c r="D19" s="427"/>
      <c r="E19" s="113"/>
      <c r="F19" s="273"/>
      <c r="G19" s="17"/>
      <c r="H19" s="17"/>
    </row>
    <row r="20" customHeight="1" spans="1:8">
      <c r="A20" s="74"/>
      <c r="B20" s="425"/>
      <c r="C20" s="426"/>
      <c r="D20" s="427"/>
      <c r="E20" s="113"/>
      <c r="F20" s="273"/>
      <c r="G20" s="17"/>
      <c r="H20" s="17"/>
    </row>
    <row r="21" customHeight="1" spans="1:8">
      <c r="A21" s="74"/>
      <c r="B21" s="425"/>
      <c r="C21" s="426"/>
      <c r="D21" s="427"/>
      <c r="E21" s="113"/>
      <c r="F21" s="273"/>
      <c r="G21" s="17"/>
      <c r="H21" s="17"/>
    </row>
    <row r="22" customHeight="1" spans="1:8">
      <c r="A22" s="74"/>
      <c r="B22" s="425"/>
      <c r="C22" s="426"/>
      <c r="D22" s="427"/>
      <c r="E22" s="113"/>
      <c r="F22" s="273"/>
      <c r="G22" s="17"/>
      <c r="H22" s="17"/>
    </row>
    <row r="23" customHeight="1" spans="1:8">
      <c r="A23" s="74"/>
      <c r="B23" s="425"/>
      <c r="C23" s="426"/>
      <c r="D23" s="427"/>
      <c r="E23" s="113"/>
      <c r="F23" s="273"/>
      <c r="G23" s="17"/>
      <c r="H23" s="17"/>
    </row>
    <row r="24" customHeight="1" spans="1:8">
      <c r="A24" s="74"/>
      <c r="B24" s="425"/>
      <c r="C24" s="426"/>
      <c r="D24" s="427"/>
      <c r="E24" s="113"/>
      <c r="F24" s="273"/>
      <c r="G24" s="17"/>
      <c r="H24" s="17"/>
    </row>
    <row r="25" customHeight="1" spans="1:8">
      <c r="A25" s="74"/>
      <c r="B25" s="425"/>
      <c r="C25" s="426"/>
      <c r="D25" s="427"/>
      <c r="E25" s="113"/>
      <c r="F25" s="273"/>
      <c r="G25" s="17"/>
      <c r="H25" s="17"/>
    </row>
    <row r="26" customHeight="1" spans="1:8">
      <c r="A26" s="74"/>
      <c r="B26" s="425"/>
      <c r="C26" s="426"/>
      <c r="D26" s="427"/>
      <c r="E26" s="113"/>
      <c r="F26" s="273"/>
      <c r="G26" s="17"/>
      <c r="H26" s="17"/>
    </row>
    <row r="27" customHeight="1" spans="1:8">
      <c r="A27" s="18"/>
      <c r="B27" s="425"/>
      <c r="C27" s="426"/>
      <c r="D27" s="427"/>
      <c r="E27" s="113"/>
      <c r="F27" s="273"/>
      <c r="G27" s="17"/>
      <c r="H27" s="17"/>
    </row>
    <row r="28" customHeight="1" spans="1:8">
      <c r="A28" s="14">
        <v>3</v>
      </c>
      <c r="B28" s="425" t="s">
        <v>171</v>
      </c>
      <c r="C28" s="426"/>
      <c r="D28" s="427"/>
      <c r="E28" s="19">
        <f>SUM(E7:E27)</f>
        <v>0</v>
      </c>
      <c r="F28" s="17">
        <f>SUM(F7:F27)</f>
        <v>0</v>
      </c>
      <c r="G28" s="39" t="str">
        <f>IF(F28-E28&lt;&gt;0,F28-E28,IF(E28&lt;&gt;0,0,""))</f>
        <v/>
      </c>
      <c r="H28" s="51" t="str">
        <f>IF(E28=0,IF(F28&lt;&gt;0,100,""),IF(E28&lt;&gt;0,IF(F28=0,-100,G28/E28*100)))</f>
        <v/>
      </c>
    </row>
    <row r="29" customHeight="1" spans="1:8">
      <c r="A29" s="22" t="e">
        <f>#REF!&amp;#REF!</f>
        <v>#REF!</v>
      </c>
      <c r="B29" s="9"/>
      <c r="C29" s="9"/>
      <c r="D29" s="9"/>
      <c r="E29" s="9"/>
      <c r="F29" s="9"/>
      <c r="G29" s="9"/>
      <c r="H29" s="9"/>
    </row>
    <row r="30" customHeight="1" spans="1:8">
      <c r="A30" s="428" t="e">
        <f>CONCATENATE(#REF!,#REF!,#REF!,#REF!,#REF!,#REF!,#REF!)</f>
        <v>#REF!</v>
      </c>
      <c r="B30" s="9"/>
      <c r="C30" s="9"/>
      <c r="D30" s="9"/>
      <c r="E30" s="9"/>
      <c r="F30" s="9"/>
      <c r="G30" s="9"/>
      <c r="H30" s="9"/>
    </row>
  </sheetData>
  <mergeCells count="25">
    <mergeCell ref="A2:H2"/>
    <mergeCell ref="A3:H3"/>
    <mergeCell ref="A4:H4"/>
    <mergeCell ref="B6:D6"/>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s>
  <hyperlinks>
    <hyperlink ref="B12" location="应收利息!A1" display="应收利息"/>
    <hyperlink ref="B8" location="短期投资汇总!A1" display="交易性金融资产"/>
    <hyperlink ref="B9" location="应收票据!A1" display="应收票据"/>
    <hyperlink ref="B11" location="'应收股利（利润）'!A1" display="预付账款"/>
    <hyperlink ref="B16" location="存货汇总!A1" display="一年内到期的非流动资产"/>
    <hyperlink ref="B17" location="待摊费用!A1" display="其他流动资产"/>
    <hyperlink ref="B7" location="现金!B1" display="货币资金  （现金"/>
    <hyperlink ref="C7" location="银行存款!B1" display="银行存款"/>
    <hyperlink ref="D7" location="其他货币资金!B1" display="其他货币资金）"/>
    <hyperlink ref="A1" location="索引目录!C6" display="返回索引页"/>
    <hyperlink ref="B1" location="分类汇总!B6" display="返回资产分类汇总表"/>
    <hyperlink ref="B8:D8" location="交易性金融资产汇总!B1" display="交易性金融资产"/>
    <hyperlink ref="B10:D10" location="应收账款!B1" display="应收账款"/>
    <hyperlink ref="B11:D11" location="预付账款!B1" display="预付账款"/>
    <hyperlink ref="B12:D12" location="应收利息!B1" display="应收利息"/>
    <hyperlink ref="B13:D13" location="'应收股利（利润）'!B1" display="应收股利（应收利润）"/>
    <hyperlink ref="B14:D14" location="其他应收款!B1" display="其他应收款"/>
    <hyperlink ref="B15:D15" location="存货汇总!B1" display="存货"/>
    <hyperlink ref="B16:D16" location="一年到期非流动资产!B1" display="一年内到期的非流动资产"/>
    <hyperlink ref="B17:D17" location="其他流动资产!B1" display="其他流动资产"/>
  </hyperlinks>
  <printOptions horizontalCentered="1"/>
  <pageMargins left="0.354166666666667" right="0.354166666666667" top="0.786805555555556" bottom="0.354166666666667" header="0.979861111111111" footer="0.236111111111111"/>
  <pageSetup paperSize="9" orientation="landscape"/>
  <headerFooter alignWithMargins="0">
    <oddHeader>&amp;R&amp;"宋体,常规"&amp;10表&amp;"Times New Roman,常规"3
&amp;"宋体,常规"共&amp;"Times New Roman,常规"&amp;N&amp;"宋体,常规"页第&amp;"Times New Roman,常规"&amp;P&amp;"宋体,常规"页</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0.8333333333333" customWidth="1"/>
    <col min="2" max="2" width="25.5" customWidth="1"/>
    <col min="3" max="5" width="19.0833333333333" customWidth="1"/>
    <col min="6" max="6" width="12.5833333333333" customWidth="1"/>
  </cols>
  <sheetData>
    <row r="1" ht="15.6" spans="1:6">
      <c r="A1" s="383" t="s">
        <v>126</v>
      </c>
      <c r="B1" s="287" t="s">
        <v>266</v>
      </c>
      <c r="C1" s="4"/>
      <c r="D1" s="4"/>
      <c r="E1" s="4"/>
      <c r="F1" s="4"/>
    </row>
    <row r="2" ht="30" hidden="1" customHeight="1" spans="1:6">
      <c r="A2" s="5" t="s">
        <v>267</v>
      </c>
      <c r="B2" s="5"/>
      <c r="C2" s="5"/>
      <c r="D2" s="5"/>
      <c r="E2" s="5"/>
      <c r="F2" s="5"/>
    </row>
    <row r="3" ht="30" customHeight="1" spans="1:6">
      <c r="A3" s="5" t="s">
        <v>268</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198</v>
      </c>
      <c r="F6" s="72" t="s">
        <v>269</v>
      </c>
    </row>
    <row r="7" customHeight="1" spans="1:6">
      <c r="A7" s="74" t="s">
        <v>270</v>
      </c>
      <c r="B7" s="405" t="s">
        <v>12</v>
      </c>
      <c r="C7" s="17">
        <f>'交易性-股票'!G28</f>
        <v>0</v>
      </c>
      <c r="D7" s="17">
        <f>'交易性-股票'!I28</f>
        <v>0</v>
      </c>
      <c r="E7" s="39" t="str">
        <f>IF(D7-C7&lt;&gt;0,D7-C7,IF(C7&lt;&gt;0,0,""))</f>
        <v/>
      </c>
      <c r="F7" s="51" t="str">
        <f>IF(C7=0,IF(D7&lt;&gt;0,100,""),IF(C7&lt;&gt;0,IF(D7=0,-100,E7/C7*100)))</f>
        <v/>
      </c>
    </row>
    <row r="8" customHeight="1" spans="1:6">
      <c r="A8" s="74" t="s">
        <v>271</v>
      </c>
      <c r="B8" s="405" t="s">
        <v>15</v>
      </c>
      <c r="C8" s="17">
        <f>'交易性-债券'!H28</f>
        <v>0</v>
      </c>
      <c r="D8" s="17">
        <f>'交易性-债券'!I28</f>
        <v>0</v>
      </c>
      <c r="E8" s="39" t="str">
        <f>IF(D8-C8&lt;&gt;0,D8-C8,IF(C8&lt;&gt;0,0,""))</f>
        <v/>
      </c>
      <c r="F8" s="51" t="str">
        <f>IF(C8=0,IF(D8&lt;&gt;0,100,""),IF(C8&lt;&gt;0,IF(D8=0,-100,E8/C8*100)))</f>
        <v/>
      </c>
    </row>
    <row r="9" customHeight="1" spans="1:6">
      <c r="A9" s="74" t="s">
        <v>272</v>
      </c>
      <c r="B9" s="284" t="s">
        <v>17</v>
      </c>
      <c r="C9" s="17">
        <f>'交易性-基金'!G28</f>
        <v>0</v>
      </c>
      <c r="D9" s="17">
        <f>'交易性-基金'!I28</f>
        <v>0</v>
      </c>
      <c r="E9" s="39" t="str">
        <f>IF(D9-C9&lt;&gt;0,D9-C9,IF(C9&lt;&gt;0,0,""))</f>
        <v/>
      </c>
      <c r="F9" s="51" t="str">
        <f>IF(C9=0,IF(D9&lt;&gt;0,100,""),IF(C9&lt;&gt;0,IF(D9=0,-100,E9/C9*100)))</f>
        <v/>
      </c>
    </row>
    <row r="10" customHeight="1" spans="1:6">
      <c r="A10" s="14"/>
      <c r="B10" s="284"/>
      <c r="C10" s="19"/>
      <c r="D10" s="17"/>
      <c r="E10" s="17"/>
      <c r="F10" s="17"/>
    </row>
    <row r="11" customHeight="1" spans="1:6">
      <c r="A11" s="14"/>
      <c r="B11" s="284"/>
      <c r="C11" s="19"/>
      <c r="D11" s="17"/>
      <c r="E11" s="17"/>
      <c r="F11" s="17"/>
    </row>
    <row r="12" customHeight="1" spans="1:6">
      <c r="A12" s="14"/>
      <c r="B12" s="284"/>
      <c r="C12" s="19"/>
      <c r="D12" s="17"/>
      <c r="E12" s="17"/>
      <c r="F12" s="17"/>
    </row>
    <row r="13" customHeight="1" spans="1:6">
      <c r="A13" s="14"/>
      <c r="B13" s="284"/>
      <c r="C13" s="19"/>
      <c r="D13" s="17"/>
      <c r="E13" s="17"/>
      <c r="F13" s="17"/>
    </row>
    <row r="14" customHeight="1" spans="1:6">
      <c r="A14" s="14"/>
      <c r="B14" s="284"/>
      <c r="C14" s="19"/>
      <c r="D14" s="17"/>
      <c r="E14" s="17"/>
      <c r="F14" s="17"/>
    </row>
    <row r="15" customHeight="1" spans="1:6">
      <c r="A15" s="14"/>
      <c r="B15" s="284"/>
      <c r="C15" s="19"/>
      <c r="D15" s="17"/>
      <c r="E15" s="17"/>
      <c r="F15" s="17"/>
    </row>
    <row r="16" customHeight="1" spans="1:6">
      <c r="A16" s="14"/>
      <c r="B16" s="284"/>
      <c r="C16" s="19"/>
      <c r="D16" s="17"/>
      <c r="E16" s="17"/>
      <c r="F16" s="17"/>
    </row>
    <row r="17" customHeight="1" spans="1:6">
      <c r="A17" s="14"/>
      <c r="B17" s="284"/>
      <c r="C17" s="19"/>
      <c r="D17" s="17"/>
      <c r="E17" s="17"/>
      <c r="F17" s="17"/>
    </row>
    <row r="18" customHeight="1" spans="1:6">
      <c r="A18" s="14"/>
      <c r="B18" s="284"/>
      <c r="C18" s="19"/>
      <c r="D18" s="17"/>
      <c r="E18" s="17"/>
      <c r="F18" s="17"/>
    </row>
    <row r="19" customHeight="1" spans="1:6">
      <c r="A19" s="14"/>
      <c r="B19" s="284"/>
      <c r="C19" s="19"/>
      <c r="D19" s="17"/>
      <c r="E19" s="17"/>
      <c r="F19" s="17"/>
    </row>
    <row r="20" customHeight="1" spans="1:6">
      <c r="A20" s="14"/>
      <c r="B20" s="284"/>
      <c r="C20" s="19"/>
      <c r="D20" s="17"/>
      <c r="E20" s="17"/>
      <c r="F20" s="17"/>
    </row>
    <row r="21" customHeight="1" spans="1:6">
      <c r="A21" s="14"/>
      <c r="B21" s="284"/>
      <c r="C21" s="19"/>
      <c r="D21" s="17"/>
      <c r="E21" s="17"/>
      <c r="F21" s="17"/>
    </row>
    <row r="22" customHeight="1" spans="1:6">
      <c r="A22" s="14"/>
      <c r="B22" s="284"/>
      <c r="C22" s="19"/>
      <c r="D22" s="17"/>
      <c r="E22" s="17"/>
      <c r="F22" s="17"/>
    </row>
    <row r="23" customHeight="1" spans="1:6">
      <c r="A23" s="14"/>
      <c r="B23" s="284"/>
      <c r="C23" s="19"/>
      <c r="D23" s="17"/>
      <c r="E23" s="17"/>
      <c r="F23" s="17"/>
    </row>
    <row r="24" customHeight="1" spans="1:6">
      <c r="A24" s="14"/>
      <c r="B24" s="284"/>
      <c r="C24" s="19"/>
      <c r="D24" s="17"/>
      <c r="E24" s="17"/>
      <c r="F24" s="17"/>
    </row>
    <row r="25" customHeight="1" spans="1:6">
      <c r="A25" s="14"/>
      <c r="B25" s="284"/>
      <c r="C25" s="19"/>
      <c r="D25" s="17"/>
      <c r="E25" s="17"/>
      <c r="F25" s="17"/>
    </row>
    <row r="26" customHeight="1" spans="1:6">
      <c r="A26" s="14"/>
      <c r="B26" s="284"/>
      <c r="C26" s="19"/>
      <c r="D26" s="17"/>
      <c r="E26" s="17"/>
      <c r="F26" s="17"/>
    </row>
    <row r="27" customHeight="1" spans="1:6">
      <c r="A27" s="14"/>
      <c r="B27" s="284"/>
      <c r="C27" s="19"/>
      <c r="D27" s="17"/>
      <c r="E27" s="17"/>
      <c r="F27" s="17"/>
    </row>
    <row r="28" customHeight="1" spans="1:6">
      <c r="A28" s="74" t="s">
        <v>255</v>
      </c>
      <c r="B28" s="260" t="s">
        <v>273</v>
      </c>
      <c r="C28" s="19">
        <f>SUM(C7:C27)</f>
        <v>0</v>
      </c>
      <c r="D28" s="17">
        <f>SUM(D7:D27)</f>
        <v>0</v>
      </c>
      <c r="E28" s="39" t="str">
        <f>IF(D28-C28&lt;&gt;0,D28-C28,IF(C28&lt;&gt;0,0,""))</f>
        <v/>
      </c>
      <c r="F28" s="51" t="str">
        <f>IF(C28=0,IF(D28&lt;&gt;0,100,""),IF(C28&lt;&gt;0,IF(D28=0,-100,E28/C28*100)))</f>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E6" display="返回索引页"/>
    <hyperlink ref="B1" location="流动汇总!B7" display="返回流动资产汇总表"/>
    <hyperlink ref="B7" location="现金!B1" display="现金"/>
    <hyperlink ref="B8" location="银行存款!B1" display="银行存款"/>
    <hyperlink ref="B9" location="其他货币资金!B1" display="其他货币资金"/>
  </hyperlinks>
  <printOptions horizontalCentered="1"/>
  <pageMargins left="0.354166666666667" right="0.354166666666667" top="0.786805555555556" bottom="0.786805555555556" header="1.02361111111111" footer="0.511805555555556"/>
  <pageSetup paperSize="9" fitToHeight="0" orientation="landscape"/>
  <headerFooter alignWithMargins="0">
    <oddHeader>&amp;R&amp;"宋体,常规"&amp;10表&amp;"Times New Roman,常规"3-1
&amp;"宋体,常规"共&amp;"Times New Roman,常规"&amp;N&amp;"宋体,常规"页第&amp;"Times New Roman,常规"&amp;P&amp;"宋体,常规"页</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2" sqref="A2:K2"/>
    </sheetView>
  </sheetViews>
  <sheetFormatPr defaultColWidth="9" defaultRowHeight="15.75" customHeight="1"/>
  <cols>
    <col min="1" max="1" width="4.58333333333333" customWidth="1"/>
    <col min="2" max="3" width="23.5" customWidth="1"/>
    <col min="4" max="4" width="6.83333333333333" customWidth="1"/>
    <col min="5" max="5" width="12.3333333333333" customWidth="1"/>
    <col min="6" max="6" width="12" customWidth="1"/>
    <col min="7" max="7" width="13.3333333333333" customWidth="1"/>
    <col min="8" max="8" width="10.3333333333333" customWidth="1" outlineLevel="1"/>
    <col min="9" max="9" width="8.5" customWidth="1" outlineLevel="1"/>
    <col min="10" max="10" width="10.5833333333333" customWidth="1" outlineLevel="1"/>
  </cols>
  <sheetData>
    <row r="1" ht="36" spans="1:11">
      <c r="A1" s="394" t="s">
        <v>126</v>
      </c>
      <c r="B1" s="2" t="s">
        <v>274</v>
      </c>
      <c r="C1" s="2"/>
      <c r="D1" s="4"/>
      <c r="E1" s="4"/>
      <c r="F1" s="4"/>
      <c r="G1" s="4"/>
      <c r="H1" s="4"/>
      <c r="I1" s="4"/>
      <c r="J1" s="4"/>
      <c r="K1" s="404"/>
    </row>
    <row r="2" ht="30" hidden="1" customHeight="1" spans="1:11">
      <c r="A2" s="396" t="s">
        <v>275</v>
      </c>
      <c r="B2" s="396"/>
      <c r="C2" s="396"/>
      <c r="D2" s="396"/>
      <c r="E2" s="396"/>
      <c r="F2" s="396"/>
      <c r="G2" s="396"/>
      <c r="H2" s="396"/>
      <c r="I2" s="396"/>
      <c r="J2" s="396"/>
      <c r="K2" s="396"/>
    </row>
    <row r="3" ht="30" customHeight="1" spans="1:11">
      <c r="A3" s="396" t="s">
        <v>276</v>
      </c>
      <c r="B3" s="396"/>
      <c r="C3" s="396"/>
      <c r="D3" s="396"/>
      <c r="E3" s="396"/>
      <c r="F3" s="396"/>
      <c r="G3" s="396"/>
      <c r="H3" s="396"/>
      <c r="I3" s="396"/>
      <c r="J3" s="396"/>
      <c r="K3" s="396"/>
    </row>
    <row r="4" ht="14.15" customHeight="1" spans="1:11">
      <c r="A4" s="397" t="e">
        <f>CONCATENATE(#REF!,#REF!,#REF!,#REF!,#REF!,#REF!,#REF!)</f>
        <v>#REF!</v>
      </c>
      <c r="B4" s="397"/>
      <c r="C4" s="397"/>
      <c r="D4" s="397"/>
      <c r="E4" s="397"/>
      <c r="F4" s="397"/>
      <c r="G4" s="397"/>
      <c r="H4" s="397"/>
      <c r="I4" s="397"/>
      <c r="J4" s="397"/>
      <c r="K4" s="397"/>
    </row>
    <row r="5" customHeight="1" spans="1:11">
      <c r="A5" s="398" t="e">
        <f>#REF!&amp;#REF!</f>
        <v>#REF!</v>
      </c>
      <c r="B5" s="10"/>
      <c r="C5" s="10"/>
      <c r="D5" s="10"/>
      <c r="E5" s="10"/>
      <c r="F5" s="10"/>
      <c r="G5" s="10"/>
      <c r="H5" s="10"/>
      <c r="I5" s="10"/>
      <c r="J5" s="10"/>
      <c r="K5" s="363" t="s">
        <v>159</v>
      </c>
    </row>
    <row r="6" ht="28" customHeight="1" spans="1:11">
      <c r="A6" s="267" t="s">
        <v>161</v>
      </c>
      <c r="B6" s="267" t="s">
        <v>277</v>
      </c>
      <c r="C6" s="267" t="s">
        <v>278</v>
      </c>
      <c r="D6" s="267" t="s">
        <v>279</v>
      </c>
      <c r="E6" s="267" t="s">
        <v>280</v>
      </c>
      <c r="F6" s="267" t="s">
        <v>281</v>
      </c>
      <c r="G6" s="389" t="s">
        <v>196</v>
      </c>
      <c r="H6" s="267" t="s">
        <v>197</v>
      </c>
      <c r="I6" s="267" t="s">
        <v>198</v>
      </c>
      <c r="J6" s="267" t="s">
        <v>269</v>
      </c>
      <c r="K6" s="267" t="s">
        <v>164</v>
      </c>
    </row>
    <row r="7" customHeight="1" spans="1:11">
      <c r="A7" s="399"/>
      <c r="B7" s="400"/>
      <c r="C7" s="400"/>
      <c r="D7" s="399"/>
      <c r="E7" s="56"/>
      <c r="F7" s="399"/>
      <c r="G7" s="388"/>
      <c r="H7" s="39"/>
      <c r="I7" s="39" t="str">
        <f>IF(H7-G7&lt;&gt;0,H7-G7,IF(G7&lt;&gt;0,0,""))</f>
        <v/>
      </c>
      <c r="J7" s="51" t="str">
        <f t="shared" ref="J7:J28" si="0">IF(G7=0,IF(H7&lt;&gt;0,100,""),IF(G7&lt;&gt;0,IF(H7=0,-100,I7/G7*100)))</f>
        <v/>
      </c>
      <c r="K7" s="364"/>
    </row>
    <row r="8" customHeight="1" spans="1:11">
      <c r="A8" s="399"/>
      <c r="B8" s="400"/>
      <c r="C8" s="400"/>
      <c r="D8" s="399"/>
      <c r="E8" s="56"/>
      <c r="F8" s="399"/>
      <c r="G8" s="388"/>
      <c r="H8" s="56"/>
      <c r="I8" s="39" t="str">
        <f t="shared" ref="I8:I28" si="1">IF(H8-G8&lt;&gt;0,H8-G8,IF(G8&lt;&gt;0,0,""))</f>
        <v/>
      </c>
      <c r="J8" s="51" t="str">
        <f t="shared" si="0"/>
        <v/>
      </c>
      <c r="K8" s="364"/>
    </row>
    <row r="9" customHeight="1" spans="1:11">
      <c r="A9" s="399"/>
      <c r="B9" s="400"/>
      <c r="C9" s="400"/>
      <c r="D9" s="399"/>
      <c r="E9" s="56"/>
      <c r="F9" s="399"/>
      <c r="G9" s="388"/>
      <c r="H9" s="56"/>
      <c r="I9" s="39" t="str">
        <f t="shared" si="1"/>
        <v/>
      </c>
      <c r="J9" s="51" t="str">
        <f t="shared" si="0"/>
        <v/>
      </c>
      <c r="K9" s="364"/>
    </row>
    <row r="10" customHeight="1" spans="1:11">
      <c r="A10" s="364"/>
      <c r="B10" s="400"/>
      <c r="C10" s="400"/>
      <c r="D10" s="399"/>
      <c r="E10" s="56"/>
      <c r="F10" s="399"/>
      <c r="G10" s="388"/>
      <c r="H10" s="56"/>
      <c r="I10" s="39" t="str">
        <f t="shared" si="1"/>
        <v/>
      </c>
      <c r="J10" s="51" t="str">
        <f t="shared" si="0"/>
        <v/>
      </c>
      <c r="K10" s="364"/>
    </row>
    <row r="11" customHeight="1" spans="1:11">
      <c r="A11" s="364"/>
      <c r="B11" s="400"/>
      <c r="C11" s="400"/>
      <c r="D11" s="399"/>
      <c r="E11" s="56"/>
      <c r="F11" s="399"/>
      <c r="G11" s="388"/>
      <c r="H11" s="56"/>
      <c r="I11" s="39" t="str">
        <f t="shared" si="1"/>
        <v/>
      </c>
      <c r="J11" s="51" t="str">
        <f t="shared" si="0"/>
        <v/>
      </c>
      <c r="K11" s="364"/>
    </row>
    <row r="12" customHeight="1" spans="1:11">
      <c r="A12" s="364"/>
      <c r="B12" s="400"/>
      <c r="C12" s="400"/>
      <c r="D12" s="399"/>
      <c r="E12" s="56"/>
      <c r="F12" s="399"/>
      <c r="G12" s="388"/>
      <c r="H12" s="56"/>
      <c r="I12" s="39" t="str">
        <f t="shared" si="1"/>
        <v/>
      </c>
      <c r="J12" s="51" t="str">
        <f t="shared" si="0"/>
        <v/>
      </c>
      <c r="K12" s="364"/>
    </row>
    <row r="13" customHeight="1" spans="1:11">
      <c r="A13" s="364"/>
      <c r="B13" s="400"/>
      <c r="C13" s="400"/>
      <c r="D13" s="399"/>
      <c r="E13" s="56"/>
      <c r="F13" s="399"/>
      <c r="G13" s="388"/>
      <c r="H13" s="56"/>
      <c r="I13" s="39" t="str">
        <f t="shared" si="1"/>
        <v/>
      </c>
      <c r="J13" s="51" t="str">
        <f t="shared" si="0"/>
        <v/>
      </c>
      <c r="K13" s="364"/>
    </row>
    <row r="14" customHeight="1" spans="1:11">
      <c r="A14" s="364"/>
      <c r="B14" s="400"/>
      <c r="C14" s="400"/>
      <c r="D14" s="399"/>
      <c r="E14" s="56"/>
      <c r="F14" s="399"/>
      <c r="G14" s="388"/>
      <c r="H14" s="56"/>
      <c r="I14" s="39" t="str">
        <f t="shared" si="1"/>
        <v/>
      </c>
      <c r="J14" s="51" t="str">
        <f t="shared" si="0"/>
        <v/>
      </c>
      <c r="K14" s="364"/>
    </row>
    <row r="15" customHeight="1" spans="1:11">
      <c r="A15" s="364"/>
      <c r="B15" s="400"/>
      <c r="C15" s="400"/>
      <c r="D15" s="399"/>
      <c r="E15" s="56"/>
      <c r="F15" s="399"/>
      <c r="G15" s="388"/>
      <c r="H15" s="56"/>
      <c r="I15" s="39" t="str">
        <f t="shared" si="1"/>
        <v/>
      </c>
      <c r="J15" s="51" t="str">
        <f t="shared" si="0"/>
        <v/>
      </c>
      <c r="K15" s="364"/>
    </row>
    <row r="16" customHeight="1" spans="1:11">
      <c r="A16" s="364"/>
      <c r="B16" s="400"/>
      <c r="C16" s="400"/>
      <c r="D16" s="399"/>
      <c r="E16" s="56"/>
      <c r="F16" s="399"/>
      <c r="G16" s="388"/>
      <c r="H16" s="56"/>
      <c r="I16" s="39" t="str">
        <f t="shared" si="1"/>
        <v/>
      </c>
      <c r="J16" s="51" t="str">
        <f t="shared" si="0"/>
        <v/>
      </c>
      <c r="K16" s="364"/>
    </row>
    <row r="17" customHeight="1" spans="1:11">
      <c r="A17" s="364"/>
      <c r="B17" s="400"/>
      <c r="C17" s="400"/>
      <c r="D17" s="399"/>
      <c r="E17" s="56"/>
      <c r="F17" s="399"/>
      <c r="G17" s="388"/>
      <c r="H17" s="56"/>
      <c r="I17" s="39" t="str">
        <f t="shared" si="1"/>
        <v/>
      </c>
      <c r="J17" s="51" t="str">
        <f t="shared" si="0"/>
        <v/>
      </c>
      <c r="K17" s="364"/>
    </row>
    <row r="18" customHeight="1" spans="1:11">
      <c r="A18" s="364"/>
      <c r="B18" s="400"/>
      <c r="C18" s="400"/>
      <c r="D18" s="399"/>
      <c r="E18" s="56"/>
      <c r="F18" s="399"/>
      <c r="G18" s="388"/>
      <c r="H18" s="56"/>
      <c r="I18" s="39" t="str">
        <f t="shared" si="1"/>
        <v/>
      </c>
      <c r="J18" s="51" t="str">
        <f t="shared" si="0"/>
        <v/>
      </c>
      <c r="K18" s="364"/>
    </row>
    <row r="19" customHeight="1" spans="1:11">
      <c r="A19" s="364"/>
      <c r="B19" s="400"/>
      <c r="C19" s="400"/>
      <c r="D19" s="399"/>
      <c r="E19" s="56"/>
      <c r="F19" s="399"/>
      <c r="G19" s="388"/>
      <c r="H19" s="56"/>
      <c r="I19" s="39" t="str">
        <f t="shared" si="1"/>
        <v/>
      </c>
      <c r="J19" s="51" t="str">
        <f t="shared" si="0"/>
        <v/>
      </c>
      <c r="K19" s="364"/>
    </row>
    <row r="20" customHeight="1" spans="1:11">
      <c r="A20" s="364"/>
      <c r="B20" s="400"/>
      <c r="C20" s="400"/>
      <c r="D20" s="399"/>
      <c r="E20" s="56"/>
      <c r="F20" s="399"/>
      <c r="G20" s="388"/>
      <c r="H20" s="56"/>
      <c r="I20" s="39" t="str">
        <f t="shared" si="1"/>
        <v/>
      </c>
      <c r="J20" s="51" t="str">
        <f t="shared" si="0"/>
        <v/>
      </c>
      <c r="K20" s="364"/>
    </row>
    <row r="21" customHeight="1" spans="1:11">
      <c r="A21" s="364"/>
      <c r="B21" s="400"/>
      <c r="C21" s="400"/>
      <c r="D21" s="399"/>
      <c r="E21" s="56"/>
      <c r="F21" s="399"/>
      <c r="G21" s="388"/>
      <c r="H21" s="56"/>
      <c r="I21" s="39" t="str">
        <f t="shared" si="1"/>
        <v/>
      </c>
      <c r="J21" s="51" t="str">
        <f t="shared" si="0"/>
        <v/>
      </c>
      <c r="K21" s="364"/>
    </row>
    <row r="22" customHeight="1" spans="1:11">
      <c r="A22" s="364"/>
      <c r="B22" s="400"/>
      <c r="C22" s="400"/>
      <c r="D22" s="399"/>
      <c r="E22" s="56"/>
      <c r="F22" s="399"/>
      <c r="G22" s="388"/>
      <c r="H22" s="56"/>
      <c r="I22" s="39" t="str">
        <f t="shared" si="1"/>
        <v/>
      </c>
      <c r="J22" s="51" t="str">
        <f t="shared" si="0"/>
        <v/>
      </c>
      <c r="K22" s="364"/>
    </row>
    <row r="23" customHeight="1" spans="1:11">
      <c r="A23" s="364"/>
      <c r="B23" s="400"/>
      <c r="C23" s="400"/>
      <c r="D23" s="399"/>
      <c r="E23" s="56"/>
      <c r="F23" s="399"/>
      <c r="G23" s="388"/>
      <c r="H23" s="56"/>
      <c r="I23" s="39" t="str">
        <f t="shared" si="1"/>
        <v/>
      </c>
      <c r="J23" s="51" t="str">
        <f t="shared" si="0"/>
        <v/>
      </c>
      <c r="K23" s="364"/>
    </row>
    <row r="24" customHeight="1" spans="1:11">
      <c r="A24" s="364"/>
      <c r="B24" s="400"/>
      <c r="C24" s="400"/>
      <c r="D24" s="399"/>
      <c r="E24" s="56"/>
      <c r="F24" s="399"/>
      <c r="G24" s="388"/>
      <c r="H24" s="56"/>
      <c r="I24" s="39" t="str">
        <f t="shared" si="1"/>
        <v/>
      </c>
      <c r="J24" s="51" t="str">
        <f t="shared" si="0"/>
        <v/>
      </c>
      <c r="K24" s="364"/>
    </row>
    <row r="25" customHeight="1" spans="1:11">
      <c r="A25" s="364"/>
      <c r="B25" s="400"/>
      <c r="C25" s="400"/>
      <c r="D25" s="399"/>
      <c r="E25" s="56"/>
      <c r="F25" s="399"/>
      <c r="G25" s="388"/>
      <c r="H25" s="56"/>
      <c r="I25" s="39" t="str">
        <f t="shared" si="1"/>
        <v/>
      </c>
      <c r="J25" s="51" t="str">
        <f t="shared" si="0"/>
        <v/>
      </c>
      <c r="K25" s="364"/>
    </row>
    <row r="26" customHeight="1" spans="1:11">
      <c r="A26" s="364"/>
      <c r="B26" s="400"/>
      <c r="C26" s="400"/>
      <c r="D26" s="399"/>
      <c r="E26" s="56"/>
      <c r="F26" s="399"/>
      <c r="G26" s="388"/>
      <c r="H26" s="56"/>
      <c r="I26" s="39" t="str">
        <f t="shared" si="1"/>
        <v/>
      </c>
      <c r="J26" s="51" t="str">
        <f t="shared" si="0"/>
        <v/>
      </c>
      <c r="K26" s="364"/>
    </row>
    <row r="27" customHeight="1" spans="1:11">
      <c r="A27" s="364"/>
      <c r="B27" s="400"/>
      <c r="C27" s="400"/>
      <c r="D27" s="399"/>
      <c r="E27" s="56"/>
      <c r="F27" s="399"/>
      <c r="G27" s="388"/>
      <c r="H27" s="56"/>
      <c r="I27" s="39" t="str">
        <f t="shared" si="1"/>
        <v/>
      </c>
      <c r="J27" s="51" t="str">
        <f t="shared" si="0"/>
        <v/>
      </c>
      <c r="K27" s="364"/>
    </row>
    <row r="28" customHeight="1" spans="1:11">
      <c r="A28" s="401" t="s">
        <v>282</v>
      </c>
      <c r="B28" s="402"/>
      <c r="C28" s="402"/>
      <c r="D28" s="364"/>
      <c r="E28" s="56"/>
      <c r="F28" s="399"/>
      <c r="G28" s="388">
        <f>SUM(G7:G27)</f>
        <v>0</v>
      </c>
      <c r="H28" s="286">
        <f>SUM(H7:H27)</f>
        <v>0</v>
      </c>
      <c r="I28" s="39" t="str">
        <f t="shared" si="1"/>
        <v/>
      </c>
      <c r="J28" s="51" t="str">
        <f t="shared" si="0"/>
        <v/>
      </c>
      <c r="K28" s="364"/>
    </row>
    <row r="29" customHeight="1" spans="1:11">
      <c r="A29" s="403" t="e">
        <f>#REF!&amp;#REF!</f>
        <v>#REF!</v>
      </c>
      <c r="B29" s="10"/>
      <c r="C29" s="10"/>
      <c r="D29" s="10"/>
      <c r="E29" s="10"/>
      <c r="F29" s="10"/>
      <c r="G29" s="10"/>
      <c r="H29" s="23" t="e">
        <f>"评估人员："&amp;#REF!</f>
        <v>#REF!</v>
      </c>
      <c r="I29" s="23"/>
      <c r="J29" s="23"/>
      <c r="K29" s="10"/>
    </row>
    <row r="30" customHeight="1" spans="1:11">
      <c r="A30" s="403" t="e">
        <f>CONCATENATE(#REF!,#REF!,#REF!,#REF!,#REF!,#REF!,#REF!)</f>
        <v>#REF!</v>
      </c>
      <c r="B30" s="10"/>
      <c r="C30" s="10"/>
      <c r="D30" s="10"/>
      <c r="E30" s="10"/>
      <c r="F30" s="10"/>
      <c r="G30" s="10"/>
      <c r="H30" s="23"/>
      <c r="I30" s="23"/>
      <c r="J30" s="23"/>
      <c r="K30" s="10"/>
    </row>
  </sheetData>
  <mergeCells count="4">
    <mergeCell ref="A2:K2"/>
    <mergeCell ref="A3:K3"/>
    <mergeCell ref="A4:K4"/>
    <mergeCell ref="A28:B28"/>
  </mergeCells>
  <hyperlinks>
    <hyperlink ref="A1" location="索引目录!E6" display="返回索引页"/>
    <hyperlink ref="B1" location="货币汇总表!B6" display="返回货币汇总表"/>
  </hyperlinks>
  <printOptions horizontalCentered="1"/>
  <pageMargins left="0.354166666666667" right="0.354166666666667" top="0.786805555555556" bottom="0.786805555555556" header="1.01944444444444" footer="0.511805555555556"/>
  <pageSetup paperSize="9" scale="97" fitToHeight="0" orientation="landscape"/>
  <headerFooter alignWithMargins="0">
    <oddHeader>&amp;R&amp;"宋体,常规"&amp;10表&amp;"Times New Roman,常规"3-1-1
&amp;"宋体,常规"共&amp;"Times New Roman,常规"&amp;N&amp;"宋体,常规"页第&amp;"Times New Roman,常规"&amp;P&amp;"宋体,常规"页</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4.75" customWidth="1"/>
    <col min="2" max="3" width="16.0833333333333" customWidth="1"/>
    <col min="4" max="4" width="13.8333333333333" customWidth="1"/>
    <col min="5" max="5" width="6.75" customWidth="1"/>
    <col min="6" max="6" width="13" customWidth="1"/>
    <col min="7" max="7" width="13.5"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83" t="s">
        <v>126</v>
      </c>
      <c r="B1" s="2" t="s">
        <v>274</v>
      </c>
      <c r="C1" s="2"/>
      <c r="D1" s="4"/>
      <c r="E1" s="4"/>
      <c r="F1" s="4"/>
      <c r="G1" s="4"/>
      <c r="H1" s="4"/>
      <c r="I1" s="4"/>
      <c r="J1" s="4"/>
      <c r="K1" s="4"/>
      <c r="L1" s="362"/>
    </row>
    <row r="2" ht="30" hidden="1" customHeight="1" spans="1:12">
      <c r="A2" s="5" t="s">
        <v>283</v>
      </c>
      <c r="B2" s="5"/>
      <c r="C2" s="5"/>
      <c r="D2" s="5"/>
      <c r="E2" s="5"/>
      <c r="F2" s="5"/>
      <c r="G2" s="5"/>
      <c r="H2" s="5"/>
      <c r="I2" s="5"/>
      <c r="J2" s="5"/>
      <c r="K2" s="5"/>
      <c r="L2" s="5"/>
    </row>
    <row r="3" ht="30" customHeight="1" spans="1:12">
      <c r="A3" s="5" t="s">
        <v>284</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9"/>
      <c r="H5" s="10"/>
      <c r="I5" s="10"/>
      <c r="J5" s="10"/>
      <c r="K5" s="10"/>
      <c r="L5" s="363" t="s">
        <v>159</v>
      </c>
    </row>
    <row r="6" ht="28" customHeight="1" spans="1:12">
      <c r="A6" s="12" t="s">
        <v>161</v>
      </c>
      <c r="B6" s="12" t="s">
        <v>277</v>
      </c>
      <c r="C6" s="12" t="s">
        <v>285</v>
      </c>
      <c r="D6" s="12" t="s">
        <v>286</v>
      </c>
      <c r="E6" s="12" t="s">
        <v>279</v>
      </c>
      <c r="F6" s="12" t="s">
        <v>280</v>
      </c>
      <c r="G6" s="12" t="s">
        <v>281</v>
      </c>
      <c r="H6" s="389" t="s">
        <v>196</v>
      </c>
      <c r="I6" s="267" t="s">
        <v>197</v>
      </c>
      <c r="J6" s="267" t="s">
        <v>198</v>
      </c>
      <c r="K6" s="267" t="s">
        <v>269</v>
      </c>
      <c r="L6" s="267" t="s">
        <v>164</v>
      </c>
    </row>
    <row r="7" customHeight="1" spans="1:12">
      <c r="A7" s="14"/>
      <c r="B7" s="15"/>
      <c r="C7" s="15"/>
      <c r="D7" s="80"/>
      <c r="E7" s="80"/>
      <c r="F7" s="17"/>
      <c r="G7" s="105"/>
      <c r="H7" s="388"/>
      <c r="I7" s="39"/>
      <c r="J7" s="39" t="str">
        <f>IF(I7-H7&lt;&gt;0,I7-H7,IF(H7&lt;&gt;0,0,""))</f>
        <v/>
      </c>
      <c r="K7" s="51" t="str">
        <f t="shared" ref="K7:K28" si="0">IF(H7=0,IF(I7&lt;&gt;0,100,""),IF(H7&lt;&gt;0,IF(I7=0,-100,J7/H7*100)))</f>
        <v/>
      </c>
      <c r="L7" s="364"/>
    </row>
    <row r="8" customHeight="1" spans="1:12">
      <c r="A8" s="14"/>
      <c r="B8" s="15"/>
      <c r="C8" s="15"/>
      <c r="D8" s="80"/>
      <c r="E8" s="80"/>
      <c r="F8" s="17"/>
      <c r="G8" s="105"/>
      <c r="H8" s="388"/>
      <c r="I8" s="56"/>
      <c r="J8" s="39" t="str">
        <f t="shared" ref="J8:J28" si="1">IF(I8-H8&lt;&gt;0,I8-H8,IF(H8&lt;&gt;0,0,""))</f>
        <v/>
      </c>
      <c r="K8" s="51" t="str">
        <f t="shared" si="0"/>
        <v/>
      </c>
      <c r="L8" s="364"/>
    </row>
    <row r="9" customHeight="1" spans="1:12">
      <c r="A9" s="14"/>
      <c r="B9" s="15"/>
      <c r="C9" s="15"/>
      <c r="D9" s="80"/>
      <c r="E9" s="80"/>
      <c r="F9" s="17"/>
      <c r="G9" s="105"/>
      <c r="H9" s="388"/>
      <c r="I9" s="56"/>
      <c r="J9" s="39" t="str">
        <f t="shared" si="1"/>
        <v/>
      </c>
      <c r="K9" s="51" t="str">
        <f t="shared" si="0"/>
        <v/>
      </c>
      <c r="L9" s="364"/>
    </row>
    <row r="10" customHeight="1" spans="1:12">
      <c r="A10" s="14"/>
      <c r="B10" s="15"/>
      <c r="C10" s="15"/>
      <c r="D10" s="80"/>
      <c r="E10" s="80"/>
      <c r="F10" s="17"/>
      <c r="G10" s="105"/>
      <c r="H10" s="388"/>
      <c r="I10" s="56"/>
      <c r="J10" s="39" t="str">
        <f t="shared" si="1"/>
        <v/>
      </c>
      <c r="K10" s="51" t="str">
        <f t="shared" si="0"/>
        <v/>
      </c>
      <c r="L10" s="364"/>
    </row>
    <row r="11" customHeight="1" spans="1:12">
      <c r="A11" s="14"/>
      <c r="B11" s="15"/>
      <c r="C11" s="15"/>
      <c r="D11" s="80"/>
      <c r="E11" s="80"/>
      <c r="F11" s="17"/>
      <c r="G11" s="105"/>
      <c r="H11" s="388"/>
      <c r="I11" s="56"/>
      <c r="J11" s="39" t="str">
        <f t="shared" si="1"/>
        <v/>
      </c>
      <c r="K11" s="51" t="str">
        <f t="shared" si="0"/>
        <v/>
      </c>
      <c r="L11" s="364"/>
    </row>
    <row r="12" customHeight="1" spans="1:12">
      <c r="A12" s="14"/>
      <c r="B12" s="15"/>
      <c r="C12" s="15"/>
      <c r="D12" s="80"/>
      <c r="E12" s="80"/>
      <c r="F12" s="17"/>
      <c r="G12" s="105"/>
      <c r="H12" s="388"/>
      <c r="I12" s="56"/>
      <c r="J12" s="39" t="str">
        <f t="shared" si="1"/>
        <v/>
      </c>
      <c r="K12" s="51" t="str">
        <f t="shared" si="0"/>
        <v/>
      </c>
      <c r="L12" s="364"/>
    </row>
    <row r="13" customHeight="1" spans="1:12">
      <c r="A13" s="14"/>
      <c r="B13" s="15"/>
      <c r="C13" s="15"/>
      <c r="D13" s="80"/>
      <c r="E13" s="80"/>
      <c r="F13" s="17"/>
      <c r="G13" s="105"/>
      <c r="H13" s="388"/>
      <c r="I13" s="56"/>
      <c r="J13" s="39" t="str">
        <f t="shared" si="1"/>
        <v/>
      </c>
      <c r="K13" s="51" t="str">
        <f t="shared" si="0"/>
        <v/>
      </c>
      <c r="L13" s="364"/>
    </row>
    <row r="14" customHeight="1" spans="1:12">
      <c r="A14" s="14"/>
      <c r="B14" s="15"/>
      <c r="C14" s="15"/>
      <c r="D14" s="80"/>
      <c r="E14" s="80"/>
      <c r="F14" s="17"/>
      <c r="G14" s="105"/>
      <c r="H14" s="388"/>
      <c r="I14" s="56"/>
      <c r="J14" s="39" t="str">
        <f t="shared" si="1"/>
        <v/>
      </c>
      <c r="K14" s="51" t="str">
        <f t="shared" si="0"/>
        <v/>
      </c>
      <c r="L14" s="364"/>
    </row>
    <row r="15" customHeight="1" spans="1:12">
      <c r="A15" s="14"/>
      <c r="B15" s="15"/>
      <c r="C15" s="15"/>
      <c r="D15" s="80"/>
      <c r="E15" s="80"/>
      <c r="F15" s="17"/>
      <c r="G15" s="105"/>
      <c r="H15" s="388"/>
      <c r="I15" s="56"/>
      <c r="J15" s="39" t="str">
        <f t="shared" si="1"/>
        <v/>
      </c>
      <c r="K15" s="51" t="str">
        <f t="shared" si="0"/>
        <v/>
      </c>
      <c r="L15" s="364"/>
    </row>
    <row r="16" customHeight="1" spans="1:12">
      <c r="A16" s="14"/>
      <c r="B16" s="15"/>
      <c r="C16" s="15"/>
      <c r="D16" s="80"/>
      <c r="E16" s="80"/>
      <c r="F16" s="17"/>
      <c r="G16" s="105"/>
      <c r="H16" s="388"/>
      <c r="I16" s="56"/>
      <c r="J16" s="39" t="str">
        <f t="shared" si="1"/>
        <v/>
      </c>
      <c r="K16" s="51" t="str">
        <f t="shared" si="0"/>
        <v/>
      </c>
      <c r="L16" s="364"/>
    </row>
    <row r="17" customHeight="1" spans="1:12">
      <c r="A17" s="14"/>
      <c r="B17" s="15"/>
      <c r="C17" s="15"/>
      <c r="D17" s="80"/>
      <c r="E17" s="80"/>
      <c r="F17" s="17"/>
      <c r="G17" s="105"/>
      <c r="H17" s="388"/>
      <c r="I17" s="56"/>
      <c r="J17" s="39" t="str">
        <f t="shared" si="1"/>
        <v/>
      </c>
      <c r="K17" s="51" t="str">
        <f t="shared" si="0"/>
        <v/>
      </c>
      <c r="L17" s="364"/>
    </row>
    <row r="18" customHeight="1" spans="1:12">
      <c r="A18" s="14"/>
      <c r="B18" s="15"/>
      <c r="C18" s="15"/>
      <c r="D18" s="80"/>
      <c r="E18" s="80"/>
      <c r="F18" s="17"/>
      <c r="G18" s="105"/>
      <c r="H18" s="388"/>
      <c r="I18" s="56"/>
      <c r="J18" s="39" t="str">
        <f t="shared" si="1"/>
        <v/>
      </c>
      <c r="K18" s="51" t="str">
        <f t="shared" si="0"/>
        <v/>
      </c>
      <c r="L18" s="364"/>
    </row>
    <row r="19" customHeight="1" spans="1:12">
      <c r="A19" s="14"/>
      <c r="B19" s="15"/>
      <c r="C19" s="15"/>
      <c r="D19" s="80"/>
      <c r="E19" s="80"/>
      <c r="F19" s="17"/>
      <c r="G19" s="105"/>
      <c r="H19" s="388"/>
      <c r="I19" s="56"/>
      <c r="J19" s="39" t="str">
        <f t="shared" si="1"/>
        <v/>
      </c>
      <c r="K19" s="51" t="str">
        <f t="shared" si="0"/>
        <v/>
      </c>
      <c r="L19" s="364"/>
    </row>
    <row r="20" customHeight="1" spans="1:12">
      <c r="A20" s="14"/>
      <c r="B20" s="15"/>
      <c r="C20" s="15"/>
      <c r="D20" s="80"/>
      <c r="E20" s="80"/>
      <c r="F20" s="17"/>
      <c r="G20" s="105"/>
      <c r="H20" s="388"/>
      <c r="I20" s="56"/>
      <c r="J20" s="39" t="str">
        <f t="shared" si="1"/>
        <v/>
      </c>
      <c r="K20" s="51" t="str">
        <f t="shared" si="0"/>
        <v/>
      </c>
      <c r="L20" s="364"/>
    </row>
    <row r="21" customHeight="1" spans="1:12">
      <c r="A21" s="14"/>
      <c r="B21" s="15"/>
      <c r="C21" s="15"/>
      <c r="D21" s="80"/>
      <c r="E21" s="80"/>
      <c r="F21" s="17"/>
      <c r="G21" s="105"/>
      <c r="H21" s="388"/>
      <c r="I21" s="56"/>
      <c r="J21" s="39" t="str">
        <f t="shared" si="1"/>
        <v/>
      </c>
      <c r="K21" s="51" t="str">
        <f t="shared" si="0"/>
        <v/>
      </c>
      <c r="L21" s="364"/>
    </row>
    <row r="22" customHeight="1" spans="1:12">
      <c r="A22" s="14"/>
      <c r="B22" s="15"/>
      <c r="C22" s="15"/>
      <c r="D22" s="80"/>
      <c r="E22" s="80"/>
      <c r="F22" s="17"/>
      <c r="G22" s="105"/>
      <c r="H22" s="388"/>
      <c r="I22" s="56"/>
      <c r="J22" s="39" t="str">
        <f t="shared" si="1"/>
        <v/>
      </c>
      <c r="K22" s="51" t="str">
        <f t="shared" si="0"/>
        <v/>
      </c>
      <c r="L22" s="364"/>
    </row>
    <row r="23" customHeight="1" spans="1:12">
      <c r="A23" s="14"/>
      <c r="B23" s="15"/>
      <c r="C23" s="15"/>
      <c r="D23" s="80"/>
      <c r="E23" s="80"/>
      <c r="F23" s="17"/>
      <c r="G23" s="105"/>
      <c r="H23" s="388"/>
      <c r="I23" s="56"/>
      <c r="J23" s="39" t="str">
        <f t="shared" si="1"/>
        <v/>
      </c>
      <c r="K23" s="51" t="str">
        <f t="shared" si="0"/>
        <v/>
      </c>
      <c r="L23" s="364"/>
    </row>
    <row r="24" customHeight="1" spans="1:12">
      <c r="A24" s="14"/>
      <c r="B24" s="15"/>
      <c r="C24" s="15"/>
      <c r="D24" s="80"/>
      <c r="E24" s="80"/>
      <c r="F24" s="17"/>
      <c r="G24" s="105"/>
      <c r="H24" s="388"/>
      <c r="I24" s="56"/>
      <c r="J24" s="39" t="str">
        <f t="shared" si="1"/>
        <v/>
      </c>
      <c r="K24" s="51" t="str">
        <f t="shared" si="0"/>
        <v/>
      </c>
      <c r="L24" s="364"/>
    </row>
    <row r="25" customHeight="1" spans="1:12">
      <c r="A25" s="14"/>
      <c r="B25" s="15"/>
      <c r="C25" s="15"/>
      <c r="D25" s="80"/>
      <c r="E25" s="80"/>
      <c r="F25" s="17"/>
      <c r="G25" s="105"/>
      <c r="H25" s="388"/>
      <c r="I25" s="56"/>
      <c r="J25" s="39" t="str">
        <f t="shared" si="1"/>
        <v/>
      </c>
      <c r="K25" s="51" t="str">
        <f t="shared" si="0"/>
        <v/>
      </c>
      <c r="L25" s="364"/>
    </row>
    <row r="26" customHeight="1" spans="1:12">
      <c r="A26" s="14"/>
      <c r="B26" s="15"/>
      <c r="C26" s="15"/>
      <c r="D26" s="80"/>
      <c r="E26" s="80"/>
      <c r="F26" s="17"/>
      <c r="G26" s="105"/>
      <c r="H26" s="388"/>
      <c r="I26" s="56"/>
      <c r="J26" s="39" t="str">
        <f t="shared" si="1"/>
        <v/>
      </c>
      <c r="K26" s="51" t="str">
        <f t="shared" si="0"/>
        <v/>
      </c>
      <c r="L26" s="364"/>
    </row>
    <row r="27" customHeight="1" spans="1:12">
      <c r="A27" s="14"/>
      <c r="B27" s="15"/>
      <c r="C27" s="15"/>
      <c r="D27" s="80"/>
      <c r="E27" s="80"/>
      <c r="F27" s="17"/>
      <c r="G27" s="105"/>
      <c r="H27" s="388"/>
      <c r="I27" s="56"/>
      <c r="J27" s="39" t="str">
        <f t="shared" si="1"/>
        <v/>
      </c>
      <c r="K27" s="51" t="str">
        <f t="shared" si="0"/>
        <v/>
      </c>
      <c r="L27" s="364"/>
    </row>
    <row r="28" customHeight="1" spans="1:12">
      <c r="A28" s="20" t="s">
        <v>282</v>
      </c>
      <c r="B28" s="21"/>
      <c r="C28" s="21"/>
      <c r="D28" s="18"/>
      <c r="E28" s="18"/>
      <c r="F28" s="17"/>
      <c r="G28" s="105"/>
      <c r="H28" s="388">
        <f>SUM(H7:H27)</f>
        <v>0</v>
      </c>
      <c r="I28" s="286">
        <f>SUM(I7:I27)</f>
        <v>0</v>
      </c>
      <c r="J28" s="39" t="str">
        <f t="shared" si="1"/>
        <v/>
      </c>
      <c r="K28" s="51" t="str">
        <f t="shared" si="0"/>
        <v/>
      </c>
      <c r="L28" s="364"/>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货币汇总表!B7" display="返回货币汇总表"/>
  </hyperlinks>
  <printOptions horizontalCentered="1"/>
  <pageMargins left="0.354166666666667" right="0.354166666666667" top="0.786805555555556" bottom="0.786805555555556" header="1.01944444444444" footer="0.511805555555556"/>
  <pageSetup paperSize="9" scale="96" fitToHeight="0" orientation="landscape"/>
  <headerFooter alignWithMargins="0">
    <oddHeader>&amp;R&amp;"宋体,常规"&amp;10表&amp;"Times New Roman,常规"3-1-2
&amp;"宋体,常规"共&amp;"Times New Roman,常规"&amp;N&amp;"宋体,常规"页第&amp;"Times New Roman,常规"&amp;P&amp;"宋体,常规"页</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33333333333333" customWidth="1"/>
    <col min="2" max="3" width="16.5" customWidth="1"/>
    <col min="4" max="4" width="14.8333333333333" customWidth="1"/>
    <col min="5" max="5" width="6.5" customWidth="1"/>
    <col min="6" max="6" width="11.25" customWidth="1"/>
    <col min="7" max="7" width="12.25"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83" t="s">
        <v>126</v>
      </c>
      <c r="B1" s="2" t="s">
        <v>274</v>
      </c>
      <c r="C1" s="2"/>
      <c r="D1" s="4"/>
      <c r="E1" s="4"/>
      <c r="F1" s="4"/>
      <c r="G1" s="4"/>
      <c r="H1" s="4"/>
      <c r="I1" s="4"/>
      <c r="J1" s="4"/>
      <c r="K1" s="4"/>
      <c r="L1" s="362"/>
    </row>
    <row r="2" ht="30" hidden="1" customHeight="1" spans="1:12">
      <c r="A2" s="5" t="s">
        <v>287</v>
      </c>
      <c r="B2" s="5"/>
      <c r="C2" s="5"/>
      <c r="D2" s="5"/>
      <c r="E2" s="5"/>
      <c r="F2" s="5"/>
      <c r="G2" s="5"/>
      <c r="H2" s="5"/>
      <c r="I2" s="5"/>
      <c r="J2" s="5"/>
      <c r="K2" s="5"/>
      <c r="L2" s="5"/>
    </row>
    <row r="3" ht="30" customHeight="1" spans="1:12">
      <c r="A3" s="5" t="s">
        <v>288</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10"/>
      <c r="I5" s="10"/>
      <c r="J5" s="10"/>
      <c r="K5" s="10"/>
      <c r="L5" s="363" t="s">
        <v>159</v>
      </c>
    </row>
    <row r="6" ht="28" customHeight="1" spans="1:12">
      <c r="A6" s="12" t="s">
        <v>161</v>
      </c>
      <c r="B6" s="12" t="s">
        <v>277</v>
      </c>
      <c r="C6" s="12" t="s">
        <v>289</v>
      </c>
      <c r="D6" s="12" t="s">
        <v>290</v>
      </c>
      <c r="E6" s="12" t="s">
        <v>279</v>
      </c>
      <c r="F6" s="12" t="s">
        <v>280</v>
      </c>
      <c r="G6" s="12" t="s">
        <v>281</v>
      </c>
      <c r="H6" s="389" t="s">
        <v>196</v>
      </c>
      <c r="I6" s="267" t="s">
        <v>197</v>
      </c>
      <c r="J6" s="267" t="s">
        <v>198</v>
      </c>
      <c r="K6" s="267" t="s">
        <v>269</v>
      </c>
      <c r="L6" s="267" t="s">
        <v>164</v>
      </c>
    </row>
    <row r="7" customHeight="1" spans="1:12">
      <c r="A7" s="14"/>
      <c r="B7" s="15"/>
      <c r="C7" s="15"/>
      <c r="D7" s="15"/>
      <c r="E7" s="14"/>
      <c r="F7" s="17"/>
      <c r="G7" s="105"/>
      <c r="H7" s="388"/>
      <c r="I7" s="39"/>
      <c r="J7" s="39" t="str">
        <f>IF(I7-H7&lt;&gt;0,I7-H7,IF(H7&lt;&gt;0,0,""))</f>
        <v/>
      </c>
      <c r="K7" s="51" t="str">
        <f t="shared" ref="K7:K28" si="0">IF(H7=0,IF(I7&lt;&gt;0,100,""),IF(H7&lt;&gt;0,IF(I7=0,-100,J7/H7*100)))</f>
        <v/>
      </c>
      <c r="L7" s="364"/>
    </row>
    <row r="8" customHeight="1" spans="1:12">
      <c r="A8" s="14"/>
      <c r="B8" s="15"/>
      <c r="C8" s="15"/>
      <c r="D8" s="15"/>
      <c r="E8" s="14"/>
      <c r="F8" s="17"/>
      <c r="G8" s="105"/>
      <c r="H8" s="388"/>
      <c r="I8" s="56"/>
      <c r="J8" s="39" t="str">
        <f t="shared" ref="J8:J28" si="1">IF(I8-H8&lt;&gt;0,I8-H8,IF(H8&lt;&gt;0,0,""))</f>
        <v/>
      </c>
      <c r="K8" s="51" t="str">
        <f t="shared" si="0"/>
        <v/>
      </c>
      <c r="L8" s="364"/>
    </row>
    <row r="9" customHeight="1" spans="1:12">
      <c r="A9" s="14"/>
      <c r="B9" s="15"/>
      <c r="C9" s="15"/>
      <c r="D9" s="15"/>
      <c r="E9" s="14"/>
      <c r="F9" s="17"/>
      <c r="G9" s="105"/>
      <c r="H9" s="388"/>
      <c r="I9" s="56"/>
      <c r="J9" s="39" t="str">
        <f t="shared" si="1"/>
        <v/>
      </c>
      <c r="K9" s="51" t="str">
        <f t="shared" si="0"/>
        <v/>
      </c>
      <c r="L9" s="364"/>
    </row>
    <row r="10" customHeight="1" spans="1:12">
      <c r="A10" s="14"/>
      <c r="B10" s="15"/>
      <c r="C10" s="15"/>
      <c r="D10" s="15"/>
      <c r="E10" s="14"/>
      <c r="F10" s="17"/>
      <c r="G10" s="105"/>
      <c r="H10" s="388"/>
      <c r="I10" s="56"/>
      <c r="J10" s="39" t="str">
        <f t="shared" si="1"/>
        <v/>
      </c>
      <c r="K10" s="51" t="str">
        <f t="shared" si="0"/>
        <v/>
      </c>
      <c r="L10" s="364"/>
    </row>
    <row r="11" customHeight="1" spans="1:12">
      <c r="A11" s="14"/>
      <c r="B11" s="15"/>
      <c r="C11" s="15"/>
      <c r="D11" s="15"/>
      <c r="E11" s="14"/>
      <c r="F11" s="17"/>
      <c r="G11" s="105"/>
      <c r="H11" s="388"/>
      <c r="I11" s="56"/>
      <c r="J11" s="39" t="str">
        <f t="shared" si="1"/>
        <v/>
      </c>
      <c r="K11" s="51" t="str">
        <f t="shared" si="0"/>
        <v/>
      </c>
      <c r="L11" s="364"/>
    </row>
    <row r="12" customHeight="1" spans="1:12">
      <c r="A12" s="14"/>
      <c r="B12" s="15"/>
      <c r="C12" s="15"/>
      <c r="D12" s="15"/>
      <c r="E12" s="14"/>
      <c r="F12" s="17"/>
      <c r="G12" s="105"/>
      <c r="H12" s="388"/>
      <c r="I12" s="56"/>
      <c r="J12" s="39" t="str">
        <f t="shared" si="1"/>
        <v/>
      </c>
      <c r="K12" s="51" t="str">
        <f t="shared" si="0"/>
        <v/>
      </c>
      <c r="L12" s="364"/>
    </row>
    <row r="13" customHeight="1" spans="1:12">
      <c r="A13" s="14"/>
      <c r="B13" s="15"/>
      <c r="C13" s="15"/>
      <c r="D13" s="15"/>
      <c r="E13" s="14"/>
      <c r="F13" s="17"/>
      <c r="G13" s="105"/>
      <c r="H13" s="388"/>
      <c r="I13" s="56"/>
      <c r="J13" s="39" t="str">
        <f t="shared" si="1"/>
        <v/>
      </c>
      <c r="K13" s="51" t="str">
        <f t="shared" si="0"/>
        <v/>
      </c>
      <c r="L13" s="364"/>
    </row>
    <row r="14" customHeight="1" spans="1:12">
      <c r="A14" s="14"/>
      <c r="B14" s="15"/>
      <c r="C14" s="15"/>
      <c r="D14" s="15"/>
      <c r="E14" s="14"/>
      <c r="F14" s="17"/>
      <c r="G14" s="105"/>
      <c r="H14" s="388"/>
      <c r="I14" s="56"/>
      <c r="J14" s="39" t="str">
        <f t="shared" si="1"/>
        <v/>
      </c>
      <c r="K14" s="51" t="str">
        <f t="shared" si="0"/>
        <v/>
      </c>
      <c r="L14" s="364"/>
    </row>
    <row r="15" customHeight="1" spans="1:12">
      <c r="A15" s="14"/>
      <c r="B15" s="15"/>
      <c r="C15" s="15"/>
      <c r="D15" s="15"/>
      <c r="E15" s="14"/>
      <c r="F15" s="17"/>
      <c r="G15" s="105"/>
      <c r="H15" s="388"/>
      <c r="I15" s="56"/>
      <c r="J15" s="39" t="str">
        <f t="shared" si="1"/>
        <v/>
      </c>
      <c r="K15" s="51" t="str">
        <f t="shared" si="0"/>
        <v/>
      </c>
      <c r="L15" s="364"/>
    </row>
    <row r="16" customHeight="1" spans="1:12">
      <c r="A16" s="14"/>
      <c r="B16" s="15"/>
      <c r="C16" s="15"/>
      <c r="D16" s="15"/>
      <c r="E16" s="14"/>
      <c r="F16" s="17"/>
      <c r="G16" s="105"/>
      <c r="H16" s="388"/>
      <c r="I16" s="56"/>
      <c r="J16" s="39" t="str">
        <f t="shared" si="1"/>
        <v/>
      </c>
      <c r="K16" s="51" t="str">
        <f t="shared" si="0"/>
        <v/>
      </c>
      <c r="L16" s="364"/>
    </row>
    <row r="17" customHeight="1" spans="1:12">
      <c r="A17" s="14"/>
      <c r="B17" s="15"/>
      <c r="C17" s="15"/>
      <c r="D17" s="15"/>
      <c r="E17" s="14"/>
      <c r="F17" s="17"/>
      <c r="G17" s="105"/>
      <c r="H17" s="388"/>
      <c r="I17" s="56"/>
      <c r="J17" s="39" t="str">
        <f t="shared" si="1"/>
        <v/>
      </c>
      <c r="K17" s="51" t="str">
        <f t="shared" si="0"/>
        <v/>
      </c>
      <c r="L17" s="364"/>
    </row>
    <row r="18" customHeight="1" spans="1:12">
      <c r="A18" s="14"/>
      <c r="B18" s="15"/>
      <c r="C18" s="15"/>
      <c r="D18" s="15"/>
      <c r="E18" s="14"/>
      <c r="F18" s="17"/>
      <c r="G18" s="105"/>
      <c r="H18" s="388"/>
      <c r="I18" s="56"/>
      <c r="J18" s="39" t="str">
        <f t="shared" si="1"/>
        <v/>
      </c>
      <c r="K18" s="51" t="str">
        <f t="shared" si="0"/>
        <v/>
      </c>
      <c r="L18" s="364"/>
    </row>
    <row r="19" customHeight="1" spans="1:12">
      <c r="A19" s="14"/>
      <c r="B19" s="15"/>
      <c r="C19" s="15"/>
      <c r="D19" s="15"/>
      <c r="E19" s="14"/>
      <c r="F19" s="17"/>
      <c r="G19" s="105"/>
      <c r="H19" s="388"/>
      <c r="I19" s="56"/>
      <c r="J19" s="39" t="str">
        <f t="shared" si="1"/>
        <v/>
      </c>
      <c r="K19" s="51" t="str">
        <f t="shared" si="0"/>
        <v/>
      </c>
      <c r="L19" s="364"/>
    </row>
    <row r="20" customHeight="1" spans="1:12">
      <c r="A20" s="14"/>
      <c r="B20" s="15"/>
      <c r="C20" s="15"/>
      <c r="D20" s="15"/>
      <c r="E20" s="14"/>
      <c r="F20" s="17"/>
      <c r="G20" s="105"/>
      <c r="H20" s="388"/>
      <c r="I20" s="56"/>
      <c r="J20" s="39" t="str">
        <f t="shared" si="1"/>
        <v/>
      </c>
      <c r="K20" s="51" t="str">
        <f t="shared" si="0"/>
        <v/>
      </c>
      <c r="L20" s="364"/>
    </row>
    <row r="21" customHeight="1" spans="1:12">
      <c r="A21" s="14"/>
      <c r="B21" s="15"/>
      <c r="C21" s="15"/>
      <c r="D21" s="15"/>
      <c r="E21" s="14"/>
      <c r="F21" s="17"/>
      <c r="G21" s="105"/>
      <c r="H21" s="388"/>
      <c r="I21" s="56"/>
      <c r="J21" s="39" t="str">
        <f t="shared" si="1"/>
        <v/>
      </c>
      <c r="K21" s="51" t="str">
        <f t="shared" si="0"/>
        <v/>
      </c>
      <c r="L21" s="364"/>
    </row>
    <row r="22" customHeight="1" spans="1:12">
      <c r="A22" s="14"/>
      <c r="B22" s="15"/>
      <c r="C22" s="15"/>
      <c r="D22" s="15"/>
      <c r="E22" s="14"/>
      <c r="F22" s="17"/>
      <c r="G22" s="105"/>
      <c r="H22" s="388"/>
      <c r="I22" s="56"/>
      <c r="J22" s="39" t="str">
        <f t="shared" si="1"/>
        <v/>
      </c>
      <c r="K22" s="51" t="str">
        <f t="shared" si="0"/>
        <v/>
      </c>
      <c r="L22" s="364"/>
    </row>
    <row r="23" customHeight="1" spans="1:12">
      <c r="A23" s="14"/>
      <c r="B23" s="15"/>
      <c r="C23" s="15"/>
      <c r="D23" s="15"/>
      <c r="E23" s="14"/>
      <c r="F23" s="17"/>
      <c r="G23" s="105"/>
      <c r="H23" s="388"/>
      <c r="I23" s="56"/>
      <c r="J23" s="39" t="str">
        <f t="shared" si="1"/>
        <v/>
      </c>
      <c r="K23" s="51" t="str">
        <f t="shared" si="0"/>
        <v/>
      </c>
      <c r="L23" s="364"/>
    </row>
    <row r="24" customHeight="1" spans="1:12">
      <c r="A24" s="14"/>
      <c r="B24" s="15"/>
      <c r="C24" s="15"/>
      <c r="D24" s="15"/>
      <c r="E24" s="14"/>
      <c r="F24" s="17"/>
      <c r="G24" s="105"/>
      <c r="H24" s="388"/>
      <c r="I24" s="56"/>
      <c r="J24" s="39" t="str">
        <f t="shared" si="1"/>
        <v/>
      </c>
      <c r="K24" s="51" t="str">
        <f t="shared" si="0"/>
        <v/>
      </c>
      <c r="L24" s="364"/>
    </row>
    <row r="25" customHeight="1" spans="1:12">
      <c r="A25" s="14"/>
      <c r="B25" s="15"/>
      <c r="C25" s="15"/>
      <c r="D25" s="15"/>
      <c r="E25" s="14"/>
      <c r="F25" s="17"/>
      <c r="G25" s="105"/>
      <c r="H25" s="388"/>
      <c r="I25" s="56"/>
      <c r="J25" s="39" t="str">
        <f t="shared" si="1"/>
        <v/>
      </c>
      <c r="K25" s="51" t="str">
        <f t="shared" si="0"/>
        <v/>
      </c>
      <c r="L25" s="364"/>
    </row>
    <row r="26" customHeight="1" spans="1:12">
      <c r="A26" s="14"/>
      <c r="B26" s="15"/>
      <c r="C26" s="15"/>
      <c r="D26" s="15"/>
      <c r="E26" s="14"/>
      <c r="F26" s="17"/>
      <c r="G26" s="105"/>
      <c r="H26" s="388"/>
      <c r="I26" s="56"/>
      <c r="J26" s="39" t="str">
        <f t="shared" si="1"/>
        <v/>
      </c>
      <c r="K26" s="51" t="str">
        <f t="shared" si="0"/>
        <v/>
      </c>
      <c r="L26" s="364"/>
    </row>
    <row r="27" customHeight="1" spans="1:12">
      <c r="A27" s="14"/>
      <c r="B27" s="15"/>
      <c r="C27" s="15"/>
      <c r="D27" s="15"/>
      <c r="E27" s="14"/>
      <c r="F27" s="17"/>
      <c r="G27" s="105"/>
      <c r="H27" s="388"/>
      <c r="I27" s="56"/>
      <c r="J27" s="39" t="str">
        <f t="shared" si="1"/>
        <v/>
      </c>
      <c r="K27" s="51" t="str">
        <f t="shared" si="0"/>
        <v/>
      </c>
      <c r="L27" s="364"/>
    </row>
    <row r="28" customHeight="1" spans="1:12">
      <c r="A28" s="20" t="s">
        <v>282</v>
      </c>
      <c r="B28" s="21"/>
      <c r="C28" s="21"/>
      <c r="D28" s="18"/>
      <c r="E28" s="18"/>
      <c r="F28" s="17"/>
      <c r="G28" s="18"/>
      <c r="H28" s="388">
        <f>SUM(H7:H27)</f>
        <v>0</v>
      </c>
      <c r="I28" s="286">
        <f>SUM(I7:I27)</f>
        <v>0</v>
      </c>
      <c r="J28" s="39" t="str">
        <f t="shared" si="1"/>
        <v/>
      </c>
      <c r="K28" s="51" t="str">
        <f t="shared" si="0"/>
        <v/>
      </c>
      <c r="L28" s="364"/>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货币汇总表!B8" display="返回货币汇总表"/>
  </hyperlinks>
  <printOptions horizontalCentered="1"/>
  <pageMargins left="0.354166666666667" right="0.354166666666667" top="0.786805555555556" bottom="0.786805555555556" header="1.01944444444444" footer="0.511805555555556"/>
  <pageSetup paperSize="9" scale="97" fitToHeight="0" orientation="landscape"/>
  <headerFooter alignWithMargins="0">
    <oddHeader>&amp;R&amp;"宋体,常规"&amp;10表&amp;"Times New Roman,常规"3-1-3
&amp;"宋体,常规"共&amp;"Times New Roman,常规"&amp;N&amp;"宋体,常规"页第&amp;"Times New Roman,常规"&amp;P&amp;"宋体,常规"页</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0.8333333333333" customWidth="1"/>
    <col min="2" max="2" width="25.5" customWidth="1"/>
    <col min="3" max="5" width="19.0833333333333" customWidth="1"/>
    <col min="6" max="6" width="12.5833333333333" customWidth="1"/>
  </cols>
  <sheetData>
    <row r="1" ht="15.6" spans="1:6">
      <c r="A1" s="383" t="s">
        <v>126</v>
      </c>
      <c r="B1" s="287" t="s">
        <v>266</v>
      </c>
      <c r="C1" s="4"/>
      <c r="D1" s="4"/>
      <c r="E1" s="4"/>
      <c r="F1" s="4"/>
    </row>
    <row r="2" ht="30" hidden="1" customHeight="1" spans="1:6">
      <c r="A2" s="5" t="s">
        <v>291</v>
      </c>
      <c r="B2" s="5"/>
      <c r="C2" s="5"/>
      <c r="D2" s="5"/>
      <c r="E2" s="5"/>
      <c r="F2" s="5"/>
    </row>
    <row r="3" ht="30" customHeight="1" spans="1:6">
      <c r="A3" s="5" t="s">
        <v>292</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198</v>
      </c>
      <c r="F6" s="72" t="s">
        <v>269</v>
      </c>
    </row>
    <row r="7" customHeight="1" spans="1:6">
      <c r="A7" s="74" t="s">
        <v>293</v>
      </c>
      <c r="B7" s="395" t="s">
        <v>294</v>
      </c>
      <c r="C7" s="19">
        <f>'交易性-股票'!G28</f>
        <v>0</v>
      </c>
      <c r="D7" s="17">
        <f>'交易性-股票'!I28</f>
        <v>0</v>
      </c>
      <c r="E7" s="39" t="str">
        <f>IF(D7-C7&lt;&gt;0,D7-C7,IF(C7&lt;&gt;0,0,""))</f>
        <v/>
      </c>
      <c r="F7" s="51" t="str">
        <f t="shared" ref="F7:F28" si="0">IF(C7=0,IF(D7&lt;&gt;0,100,""),IF(C7&lt;&gt;0,IF(D7=0,-100,E7/C7*100)))</f>
        <v/>
      </c>
    </row>
    <row r="8" customHeight="1" spans="1:6">
      <c r="A8" s="74" t="s">
        <v>295</v>
      </c>
      <c r="B8" s="395" t="s">
        <v>296</v>
      </c>
      <c r="C8" s="19">
        <f>'交易性-债券'!H28</f>
        <v>0</v>
      </c>
      <c r="D8" s="17">
        <f>'交易性-债券'!I28</f>
        <v>0</v>
      </c>
      <c r="E8" s="39" t="str">
        <f>IF(D8-C8&lt;&gt;0,D8-C8,IF(C8&lt;&gt;0,0,""))</f>
        <v/>
      </c>
      <c r="F8" s="51" t="str">
        <f t="shared" si="0"/>
        <v/>
      </c>
    </row>
    <row r="9" customHeight="1" spans="1:6">
      <c r="A9" s="74" t="s">
        <v>297</v>
      </c>
      <c r="B9" s="395" t="s">
        <v>298</v>
      </c>
      <c r="C9" s="19">
        <f>'交易性-基金'!G28</f>
        <v>0</v>
      </c>
      <c r="D9" s="17">
        <f>'交易性-基金'!I28</f>
        <v>0</v>
      </c>
      <c r="E9" s="39" t="str">
        <f>IF(D9-C9&lt;&gt;0,D9-C9,IF(C9&lt;&gt;0,0,""))</f>
        <v/>
      </c>
      <c r="F9" s="51" t="str">
        <f t="shared" si="0"/>
        <v/>
      </c>
    </row>
    <row r="10" customHeight="1" spans="1:6">
      <c r="A10" s="14"/>
      <c r="B10" s="284"/>
      <c r="C10" s="19"/>
      <c r="D10" s="17"/>
      <c r="E10" s="17"/>
      <c r="F10" s="51" t="str">
        <f t="shared" si="0"/>
        <v/>
      </c>
    </row>
    <row r="11" customHeight="1" spans="1:6">
      <c r="A11" s="14"/>
      <c r="B11" s="284"/>
      <c r="C11" s="19"/>
      <c r="D11" s="17"/>
      <c r="E11" s="17"/>
      <c r="F11" s="51" t="str">
        <f t="shared" si="0"/>
        <v/>
      </c>
    </row>
    <row r="12" customHeight="1" spans="1:6">
      <c r="A12" s="14"/>
      <c r="B12" s="284"/>
      <c r="C12" s="19"/>
      <c r="D12" s="17"/>
      <c r="E12" s="17"/>
      <c r="F12" s="51" t="str">
        <f t="shared" si="0"/>
        <v/>
      </c>
    </row>
    <row r="13" customHeight="1" spans="1:6">
      <c r="A13" s="14"/>
      <c r="B13" s="284"/>
      <c r="C13" s="19"/>
      <c r="D13" s="17"/>
      <c r="E13" s="17"/>
      <c r="F13" s="51" t="str">
        <f t="shared" si="0"/>
        <v/>
      </c>
    </row>
    <row r="14" customHeight="1" spans="1:6">
      <c r="A14" s="14"/>
      <c r="B14" s="284"/>
      <c r="C14" s="19"/>
      <c r="D14" s="17"/>
      <c r="E14" s="17"/>
      <c r="F14" s="51" t="str">
        <f t="shared" si="0"/>
        <v/>
      </c>
    </row>
    <row r="15" customHeight="1" spans="1:6">
      <c r="A15" s="14"/>
      <c r="B15" s="284"/>
      <c r="C15" s="19"/>
      <c r="D15" s="17"/>
      <c r="E15" s="17"/>
      <c r="F15" s="51" t="str">
        <f t="shared" si="0"/>
        <v/>
      </c>
    </row>
    <row r="16" customHeight="1" spans="1:6">
      <c r="A16" s="14"/>
      <c r="B16" s="284"/>
      <c r="C16" s="19"/>
      <c r="D16" s="17"/>
      <c r="E16" s="17"/>
      <c r="F16" s="51" t="str">
        <f t="shared" si="0"/>
        <v/>
      </c>
    </row>
    <row r="17" customHeight="1" spans="1:6">
      <c r="A17" s="14"/>
      <c r="B17" s="284"/>
      <c r="C17" s="19"/>
      <c r="D17" s="17"/>
      <c r="E17" s="17"/>
      <c r="F17" s="51" t="str">
        <f t="shared" si="0"/>
        <v/>
      </c>
    </row>
    <row r="18" customHeight="1" spans="1:6">
      <c r="A18" s="14"/>
      <c r="B18" s="284"/>
      <c r="C18" s="19"/>
      <c r="D18" s="17"/>
      <c r="E18" s="17"/>
      <c r="F18" s="51" t="str">
        <f t="shared" si="0"/>
        <v/>
      </c>
    </row>
    <row r="19" customHeight="1" spans="1:6">
      <c r="A19" s="14"/>
      <c r="B19" s="284"/>
      <c r="C19" s="19"/>
      <c r="D19" s="17"/>
      <c r="E19" s="17"/>
      <c r="F19" s="51" t="str">
        <f t="shared" si="0"/>
        <v/>
      </c>
    </row>
    <row r="20" customHeight="1" spans="1:6">
      <c r="A20" s="14"/>
      <c r="B20" s="284"/>
      <c r="C20" s="19"/>
      <c r="D20" s="17"/>
      <c r="E20" s="17"/>
      <c r="F20" s="51" t="str">
        <f t="shared" si="0"/>
        <v/>
      </c>
    </row>
    <row r="21" customHeight="1" spans="1:6">
      <c r="A21" s="14"/>
      <c r="B21" s="284"/>
      <c r="C21" s="19"/>
      <c r="D21" s="17"/>
      <c r="E21" s="17"/>
      <c r="F21" s="51" t="str">
        <f t="shared" si="0"/>
        <v/>
      </c>
    </row>
    <row r="22" customHeight="1" spans="1:6">
      <c r="A22" s="14"/>
      <c r="B22" s="284"/>
      <c r="C22" s="19"/>
      <c r="D22" s="17"/>
      <c r="E22" s="17"/>
      <c r="F22" s="51" t="str">
        <f t="shared" si="0"/>
        <v/>
      </c>
    </row>
    <row r="23" customHeight="1" spans="1:6">
      <c r="A23" s="14"/>
      <c r="B23" s="284"/>
      <c r="C23" s="19"/>
      <c r="D23" s="17"/>
      <c r="E23" s="17"/>
      <c r="F23" s="51" t="str">
        <f t="shared" si="0"/>
        <v/>
      </c>
    </row>
    <row r="24" customHeight="1" spans="1:6">
      <c r="A24" s="14"/>
      <c r="B24" s="284"/>
      <c r="C24" s="19"/>
      <c r="D24" s="17"/>
      <c r="E24" s="17"/>
      <c r="F24" s="51" t="str">
        <f t="shared" si="0"/>
        <v/>
      </c>
    </row>
    <row r="25" customHeight="1" spans="1:6">
      <c r="A25" s="14"/>
      <c r="B25" s="284"/>
      <c r="C25" s="19"/>
      <c r="D25" s="17"/>
      <c r="E25" s="17"/>
      <c r="F25" s="51" t="str">
        <f t="shared" si="0"/>
        <v/>
      </c>
    </row>
    <row r="26" customHeight="1" spans="1:6">
      <c r="A26" s="14"/>
      <c r="B26" s="284"/>
      <c r="C26" s="19"/>
      <c r="D26" s="17"/>
      <c r="E26" s="17"/>
      <c r="F26" s="51" t="str">
        <f t="shared" si="0"/>
        <v/>
      </c>
    </row>
    <row r="27" customHeight="1" spans="1:6">
      <c r="A27" s="14"/>
      <c r="B27" s="284"/>
      <c r="C27" s="19"/>
      <c r="D27" s="17"/>
      <c r="E27" s="17"/>
      <c r="F27" s="51" t="str">
        <f t="shared" si="0"/>
        <v/>
      </c>
    </row>
    <row r="28" customHeight="1" spans="1:6">
      <c r="A28" s="74" t="s">
        <v>255</v>
      </c>
      <c r="B28" s="260" t="s">
        <v>273</v>
      </c>
      <c r="C28" s="19">
        <f>SUM(C7:C27)</f>
        <v>0</v>
      </c>
      <c r="D28" s="17">
        <f>SUM(D7:D27)</f>
        <v>0</v>
      </c>
      <c r="E28" s="39" t="str">
        <f>IF(D28-C28&lt;&gt;0,D28-C28,IF(C28&lt;&gt;0,0,""))</f>
        <v/>
      </c>
      <c r="F28" s="51" t="str">
        <f t="shared" si="0"/>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B7" location="'交易性-股票'!B1" display="交易性金融资产-股票投资"/>
    <hyperlink ref="B8" location="'交易性-债券'!B1" display="交易性金融资产-债券投资"/>
    <hyperlink ref="B9" location="'交易性-基金'!B1" display="交易性金融资产-基金投资"/>
    <hyperlink ref="A1" location="索引目录!E6" display="返回索引页"/>
    <hyperlink ref="B1" location="流动汇总!B7" display="返回流动资产汇总表"/>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Roman,常规"3-2
&amp;"宋体,常规"共&amp;"Times New Roman,常规"&amp;N&amp;"宋体,常规"页第&amp;"Times New Roman,常规"&amp;P&amp;"宋体,常规"页</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83333333333333" customWidth="1"/>
    <col min="2" max="2" width="16.5833333333333" customWidth="1"/>
    <col min="4" max="4" width="7.25" customWidth="1"/>
    <col min="5" max="5" width="7.33333333333333" customWidth="1"/>
    <col min="6" max="6" width="12.8333333333333" customWidth="1"/>
    <col min="7" max="7" width="13.3333333333333" customWidth="1"/>
    <col min="8" max="9" width="10.3333333333333" customWidth="1" outlineLevel="1"/>
    <col min="10" max="10" width="8.5" customWidth="1" outlineLevel="1"/>
    <col min="11" max="11" width="10.5833333333333" customWidth="1" outlineLevel="1"/>
  </cols>
  <sheetData>
    <row r="1" ht="24" spans="1:12">
      <c r="A1" s="394" t="s">
        <v>126</v>
      </c>
      <c r="B1" s="287" t="s">
        <v>299</v>
      </c>
      <c r="C1" s="24"/>
      <c r="D1" s="4"/>
      <c r="E1" s="4"/>
      <c r="F1" s="4"/>
      <c r="G1" s="4"/>
      <c r="H1" s="4"/>
      <c r="I1" s="4"/>
      <c r="J1" s="4"/>
      <c r="K1" s="4"/>
      <c r="L1" s="362"/>
    </row>
    <row r="2" ht="30" hidden="1" customHeight="1" spans="1:12">
      <c r="A2" s="5" t="s">
        <v>300</v>
      </c>
      <c r="B2" s="5"/>
      <c r="C2" s="5"/>
      <c r="D2" s="5"/>
      <c r="E2" s="5"/>
      <c r="F2" s="5"/>
      <c r="G2" s="5"/>
      <c r="H2" s="5"/>
      <c r="I2" s="5"/>
      <c r="J2" s="5"/>
      <c r="K2" s="5"/>
      <c r="L2" s="5"/>
    </row>
    <row r="3" ht="30" customHeight="1" spans="1:12">
      <c r="A3" s="5" t="s">
        <v>301</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10"/>
      <c r="H5" s="10"/>
      <c r="I5" s="10"/>
      <c r="J5" s="10"/>
      <c r="K5" s="10"/>
      <c r="L5" s="363" t="s">
        <v>159</v>
      </c>
    </row>
    <row r="6" ht="28" customHeight="1" spans="1:12">
      <c r="A6" s="12" t="s">
        <v>161</v>
      </c>
      <c r="B6" s="12" t="s">
        <v>302</v>
      </c>
      <c r="C6" s="12" t="s">
        <v>303</v>
      </c>
      <c r="D6" s="12" t="s">
        <v>304</v>
      </c>
      <c r="E6" s="12" t="s">
        <v>305</v>
      </c>
      <c r="F6" s="12" t="s">
        <v>306</v>
      </c>
      <c r="G6" s="389" t="s">
        <v>196</v>
      </c>
      <c r="H6" s="57" t="s">
        <v>307</v>
      </c>
      <c r="I6" s="267" t="s">
        <v>197</v>
      </c>
      <c r="J6" s="267" t="s">
        <v>198</v>
      </c>
      <c r="K6" s="267" t="s">
        <v>269</v>
      </c>
      <c r="L6" s="267" t="s">
        <v>164</v>
      </c>
    </row>
    <row r="7" customHeight="1" spans="1:12">
      <c r="A7" s="14"/>
      <c r="B7" s="15"/>
      <c r="C7" s="14"/>
      <c r="D7" s="16"/>
      <c r="E7" s="35"/>
      <c r="F7" s="19"/>
      <c r="G7" s="388"/>
      <c r="H7" s="39"/>
      <c r="I7" s="39"/>
      <c r="J7" s="39" t="str">
        <f>IF(I7-G7&lt;&gt;0,I7-G7,IF(G7&lt;&gt;0,0,""))</f>
        <v/>
      </c>
      <c r="K7" s="51" t="str">
        <f>IF(G7=0,IF(I7&lt;&gt;0,100,""),IF(G7&lt;&gt;0,IF(I7=0,-100,J7/G7*100)))</f>
        <v/>
      </c>
      <c r="L7" s="364"/>
    </row>
    <row r="8" customHeight="1" spans="1:12">
      <c r="A8" s="14"/>
      <c r="B8" s="15"/>
      <c r="C8" s="14"/>
      <c r="D8" s="16"/>
      <c r="E8" s="35"/>
      <c r="F8" s="19"/>
      <c r="G8" s="388"/>
      <c r="H8" s="56"/>
      <c r="I8" s="56"/>
      <c r="J8" s="39" t="str">
        <f t="shared" ref="J8:J28" si="0">IF(I8-G8&lt;&gt;0,I8-G8,IF(G8&lt;&gt;0,0,""))</f>
        <v/>
      </c>
      <c r="K8" s="51" t="str">
        <f t="shared" ref="K8:K28" si="1">IF(G8=0,IF(I8&lt;&gt;0,100,""),IF(G8&lt;&gt;0,IF(I8=0,-100,J8/G8*100)))</f>
        <v/>
      </c>
      <c r="L8" s="364"/>
    </row>
    <row r="9" customHeight="1" spans="1:12">
      <c r="A9" s="14"/>
      <c r="B9" s="15"/>
      <c r="C9" s="14"/>
      <c r="D9" s="16"/>
      <c r="E9" s="35"/>
      <c r="F9" s="19"/>
      <c r="G9" s="388"/>
      <c r="H9" s="56"/>
      <c r="I9" s="56"/>
      <c r="J9" s="39" t="str">
        <f t="shared" si="0"/>
        <v/>
      </c>
      <c r="K9" s="51" t="str">
        <f t="shared" si="1"/>
        <v/>
      </c>
      <c r="L9" s="364"/>
    </row>
    <row r="10" customHeight="1" spans="1:12">
      <c r="A10" s="14"/>
      <c r="B10" s="15"/>
      <c r="C10" s="14"/>
      <c r="D10" s="16"/>
      <c r="E10" s="35"/>
      <c r="F10" s="19"/>
      <c r="G10" s="388"/>
      <c r="H10" s="56"/>
      <c r="I10" s="56"/>
      <c r="J10" s="39" t="str">
        <f t="shared" si="0"/>
        <v/>
      </c>
      <c r="K10" s="51" t="str">
        <f t="shared" si="1"/>
        <v/>
      </c>
      <c r="L10" s="364"/>
    </row>
    <row r="11" customHeight="1" spans="1:12">
      <c r="A11" s="14"/>
      <c r="B11" s="15"/>
      <c r="C11" s="14"/>
      <c r="D11" s="16"/>
      <c r="E11" s="35"/>
      <c r="F11" s="19"/>
      <c r="G11" s="388"/>
      <c r="H11" s="56"/>
      <c r="I11" s="56"/>
      <c r="J11" s="39" t="str">
        <f t="shared" si="0"/>
        <v/>
      </c>
      <c r="K11" s="51" t="str">
        <f t="shared" si="1"/>
        <v/>
      </c>
      <c r="L11" s="364"/>
    </row>
    <row r="12" customHeight="1" spans="1:12">
      <c r="A12" s="14"/>
      <c r="B12" s="15"/>
      <c r="C12" s="14"/>
      <c r="D12" s="16"/>
      <c r="E12" s="35"/>
      <c r="F12" s="19"/>
      <c r="G12" s="388"/>
      <c r="H12" s="56"/>
      <c r="I12" s="56"/>
      <c r="J12" s="39" t="str">
        <f t="shared" si="0"/>
        <v/>
      </c>
      <c r="K12" s="51" t="str">
        <f t="shared" si="1"/>
        <v/>
      </c>
      <c r="L12" s="364"/>
    </row>
    <row r="13" customHeight="1" spans="1:12">
      <c r="A13" s="14"/>
      <c r="B13" s="15"/>
      <c r="C13" s="14"/>
      <c r="D13" s="16"/>
      <c r="E13" s="35"/>
      <c r="F13" s="19"/>
      <c r="G13" s="388"/>
      <c r="H13" s="56"/>
      <c r="I13" s="56"/>
      <c r="J13" s="39" t="str">
        <f t="shared" si="0"/>
        <v/>
      </c>
      <c r="K13" s="51" t="str">
        <f t="shared" si="1"/>
        <v/>
      </c>
      <c r="L13" s="364"/>
    </row>
    <row r="14" customHeight="1" spans="1:12">
      <c r="A14" s="14"/>
      <c r="B14" s="15"/>
      <c r="C14" s="14"/>
      <c r="D14" s="16"/>
      <c r="E14" s="35"/>
      <c r="F14" s="19"/>
      <c r="G14" s="388"/>
      <c r="H14" s="56"/>
      <c r="I14" s="56"/>
      <c r="J14" s="39" t="str">
        <f t="shared" si="0"/>
        <v/>
      </c>
      <c r="K14" s="51" t="str">
        <f t="shared" si="1"/>
        <v/>
      </c>
      <c r="L14" s="364"/>
    </row>
    <row r="15" customHeight="1" spans="1:12">
      <c r="A15" s="14"/>
      <c r="B15" s="15"/>
      <c r="C15" s="14"/>
      <c r="D15" s="16"/>
      <c r="E15" s="35"/>
      <c r="F15" s="19"/>
      <c r="G15" s="388"/>
      <c r="H15" s="56"/>
      <c r="I15" s="56"/>
      <c r="J15" s="39" t="str">
        <f t="shared" si="0"/>
        <v/>
      </c>
      <c r="K15" s="51" t="str">
        <f t="shared" si="1"/>
        <v/>
      </c>
      <c r="L15" s="364"/>
    </row>
    <row r="16" customHeight="1" spans="1:12">
      <c r="A16" s="14"/>
      <c r="B16" s="15"/>
      <c r="C16" s="14"/>
      <c r="D16" s="16"/>
      <c r="E16" s="35"/>
      <c r="F16" s="19"/>
      <c r="G16" s="388"/>
      <c r="H16" s="56"/>
      <c r="I16" s="56"/>
      <c r="J16" s="39" t="str">
        <f t="shared" si="0"/>
        <v/>
      </c>
      <c r="K16" s="51" t="str">
        <f t="shared" si="1"/>
        <v/>
      </c>
      <c r="L16" s="364"/>
    </row>
    <row r="17" customHeight="1" spans="1:12">
      <c r="A17" s="14"/>
      <c r="B17" s="15"/>
      <c r="C17" s="14"/>
      <c r="D17" s="16"/>
      <c r="E17" s="35"/>
      <c r="F17" s="19"/>
      <c r="G17" s="388"/>
      <c r="H17" s="56"/>
      <c r="I17" s="56"/>
      <c r="J17" s="39" t="str">
        <f t="shared" si="0"/>
        <v/>
      </c>
      <c r="K17" s="51" t="str">
        <f t="shared" si="1"/>
        <v/>
      </c>
      <c r="L17" s="364"/>
    </row>
    <row r="18" customHeight="1" spans="1:12">
      <c r="A18" s="14"/>
      <c r="B18" s="15"/>
      <c r="C18" s="14"/>
      <c r="D18" s="16"/>
      <c r="E18" s="35"/>
      <c r="F18" s="19"/>
      <c r="G18" s="388"/>
      <c r="H18" s="56"/>
      <c r="I18" s="56"/>
      <c r="J18" s="39" t="str">
        <f t="shared" si="0"/>
        <v/>
      </c>
      <c r="K18" s="51" t="str">
        <f t="shared" si="1"/>
        <v/>
      </c>
      <c r="L18" s="364"/>
    </row>
    <row r="19" customHeight="1" spans="1:12">
      <c r="A19" s="14"/>
      <c r="B19" s="15"/>
      <c r="C19" s="14"/>
      <c r="D19" s="16"/>
      <c r="E19" s="35"/>
      <c r="F19" s="19"/>
      <c r="G19" s="388"/>
      <c r="H19" s="56"/>
      <c r="I19" s="56"/>
      <c r="J19" s="39" t="str">
        <f t="shared" si="0"/>
        <v/>
      </c>
      <c r="K19" s="51" t="str">
        <f t="shared" si="1"/>
        <v/>
      </c>
      <c r="L19" s="364"/>
    </row>
    <row r="20" customHeight="1" spans="1:12">
      <c r="A20" s="14"/>
      <c r="B20" s="15"/>
      <c r="C20" s="14"/>
      <c r="D20" s="16"/>
      <c r="E20" s="35"/>
      <c r="F20" s="19"/>
      <c r="G20" s="388"/>
      <c r="H20" s="56"/>
      <c r="I20" s="56"/>
      <c r="J20" s="39" t="str">
        <f t="shared" si="0"/>
        <v/>
      </c>
      <c r="K20" s="51" t="str">
        <f t="shared" si="1"/>
        <v/>
      </c>
      <c r="L20" s="364"/>
    </row>
    <row r="21" customHeight="1" spans="1:12">
      <c r="A21" s="14"/>
      <c r="B21" s="15"/>
      <c r="C21" s="14"/>
      <c r="D21" s="16"/>
      <c r="E21" s="35"/>
      <c r="F21" s="19"/>
      <c r="G21" s="388"/>
      <c r="H21" s="56"/>
      <c r="I21" s="56"/>
      <c r="J21" s="39" t="str">
        <f t="shared" si="0"/>
        <v/>
      </c>
      <c r="K21" s="51" t="str">
        <f t="shared" si="1"/>
        <v/>
      </c>
      <c r="L21" s="364"/>
    </row>
    <row r="22" customHeight="1" spans="1:12">
      <c r="A22" s="14"/>
      <c r="B22" s="15"/>
      <c r="C22" s="14"/>
      <c r="D22" s="16"/>
      <c r="E22" s="35"/>
      <c r="F22" s="19"/>
      <c r="G22" s="388"/>
      <c r="H22" s="56"/>
      <c r="I22" s="56"/>
      <c r="J22" s="39" t="str">
        <f t="shared" si="0"/>
        <v/>
      </c>
      <c r="K22" s="51" t="str">
        <f t="shared" si="1"/>
        <v/>
      </c>
      <c r="L22" s="364"/>
    </row>
    <row r="23" customHeight="1" spans="1:12">
      <c r="A23" s="14"/>
      <c r="B23" s="15"/>
      <c r="C23" s="14"/>
      <c r="D23" s="16"/>
      <c r="E23" s="35"/>
      <c r="F23" s="19"/>
      <c r="G23" s="388"/>
      <c r="H23" s="56"/>
      <c r="I23" s="56"/>
      <c r="J23" s="39" t="str">
        <f t="shared" si="0"/>
        <v/>
      </c>
      <c r="K23" s="51" t="str">
        <f t="shared" si="1"/>
        <v/>
      </c>
      <c r="L23" s="364"/>
    </row>
    <row r="24" customHeight="1" spans="1:12">
      <c r="A24" s="14"/>
      <c r="B24" s="15"/>
      <c r="C24" s="14"/>
      <c r="D24" s="16"/>
      <c r="E24" s="35"/>
      <c r="F24" s="19"/>
      <c r="G24" s="388"/>
      <c r="H24" s="56"/>
      <c r="I24" s="56"/>
      <c r="J24" s="39" t="str">
        <f t="shared" si="0"/>
        <v/>
      </c>
      <c r="K24" s="51" t="str">
        <f t="shared" si="1"/>
        <v/>
      </c>
      <c r="L24" s="364"/>
    </row>
    <row r="25" customHeight="1" spans="1:12">
      <c r="A25" s="14"/>
      <c r="B25" s="15"/>
      <c r="C25" s="14"/>
      <c r="D25" s="16"/>
      <c r="E25" s="35"/>
      <c r="F25" s="19"/>
      <c r="G25" s="388"/>
      <c r="H25" s="56"/>
      <c r="I25" s="56"/>
      <c r="J25" s="39" t="str">
        <f t="shared" si="0"/>
        <v/>
      </c>
      <c r="K25" s="51" t="str">
        <f t="shared" si="1"/>
        <v/>
      </c>
      <c r="L25" s="364"/>
    </row>
    <row r="26" customHeight="1" spans="1:12">
      <c r="A26" s="14"/>
      <c r="B26" s="15"/>
      <c r="C26" s="14"/>
      <c r="D26" s="16"/>
      <c r="E26" s="35"/>
      <c r="F26" s="19"/>
      <c r="G26" s="388"/>
      <c r="H26" s="56"/>
      <c r="I26" s="56"/>
      <c r="J26" s="39" t="str">
        <f t="shared" si="0"/>
        <v/>
      </c>
      <c r="K26" s="51" t="str">
        <f t="shared" si="1"/>
        <v/>
      </c>
      <c r="L26" s="364"/>
    </row>
    <row r="27" customHeight="1" spans="1:12">
      <c r="A27" s="14"/>
      <c r="B27" s="15"/>
      <c r="C27" s="14"/>
      <c r="D27" s="16"/>
      <c r="E27" s="35"/>
      <c r="F27" s="19"/>
      <c r="G27" s="388"/>
      <c r="H27" s="56"/>
      <c r="I27" s="56"/>
      <c r="J27" s="39" t="str">
        <f t="shared" si="0"/>
        <v/>
      </c>
      <c r="K27" s="51" t="str">
        <f t="shared" si="1"/>
        <v/>
      </c>
      <c r="L27" s="364"/>
    </row>
    <row r="28" customHeight="1" spans="1:12">
      <c r="A28" s="20" t="s">
        <v>308</v>
      </c>
      <c r="B28" s="118"/>
      <c r="C28" s="18"/>
      <c r="D28" s="16"/>
      <c r="E28" s="18"/>
      <c r="F28" s="19">
        <f>SUM(F7:F27)</f>
        <v>0</v>
      </c>
      <c r="G28" s="388">
        <f>SUM(G7:G27)</f>
        <v>0</v>
      </c>
      <c r="H28" s="286">
        <f>SUM(H7:H27)</f>
        <v>0</v>
      </c>
      <c r="I28" s="286"/>
      <c r="J28" s="39" t="str">
        <f t="shared" si="0"/>
        <v/>
      </c>
      <c r="K28" s="51" t="str">
        <f t="shared" si="1"/>
        <v/>
      </c>
      <c r="L28" s="364"/>
    </row>
    <row r="29" customHeight="1" spans="1:12">
      <c r="A29" s="22" t="e">
        <f>#REF!&amp;#REF!</f>
        <v>#REF!</v>
      </c>
      <c r="B29" s="9"/>
      <c r="C29" s="9"/>
      <c r="D29" s="9"/>
      <c r="E29" s="9"/>
      <c r="F29" s="9"/>
      <c r="G29" s="10"/>
      <c r="H29" s="23"/>
      <c r="I29" s="23" t="e">
        <f>"评估人员："&amp;#REF!</f>
        <v>#REF!</v>
      </c>
      <c r="J29" s="23"/>
      <c r="K29" s="23"/>
      <c r="L29" s="10"/>
    </row>
    <row r="30" customHeight="1" spans="1:12">
      <c r="A30" s="22" t="e">
        <f>CONCATENATE(#REF!,#REF!,#REF!,#REF!,#REF!,#REF!,#REF!)</f>
        <v>#REF!</v>
      </c>
      <c r="B30" s="9"/>
      <c r="C30" s="9"/>
      <c r="D30" s="9"/>
      <c r="E30" s="9"/>
      <c r="F30" s="9"/>
      <c r="G30" s="10"/>
      <c r="H30" s="23"/>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6" display="交易性金融资产汇总表"/>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Roman,常规"3-2-1
&amp;"宋体,常规"共&amp;"Times New Roman,常规"&amp;N&amp;"宋体,常规"页第&amp;"Times New Roman,常规"&amp;P&amp;"宋体,常规"页</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5" customWidth="1"/>
    <col min="2" max="2" width="18.0833333333333" customWidth="1"/>
    <col min="4" max="5" width="8.25" customWidth="1"/>
    <col min="7" max="7" width="11.5833333333333" customWidth="1"/>
    <col min="8" max="8" width="11.8333333333333" customWidth="1"/>
    <col min="9" max="9" width="11.5833333333333" customWidth="1" outlineLevel="1"/>
    <col min="10" max="10" width="8.5" customWidth="1" outlineLevel="1"/>
    <col min="11" max="11" width="8.33333333333333" customWidth="1" outlineLevel="1"/>
  </cols>
  <sheetData>
    <row r="1" ht="36" spans="1:12">
      <c r="A1" s="394" t="s">
        <v>126</v>
      </c>
      <c r="B1" s="287" t="s">
        <v>299</v>
      </c>
      <c r="C1" s="24"/>
      <c r="D1" s="4"/>
      <c r="E1" s="4"/>
      <c r="F1" s="4"/>
      <c r="G1" s="4"/>
      <c r="H1" s="4"/>
      <c r="I1" s="4"/>
      <c r="J1" s="4"/>
      <c r="K1" s="4"/>
      <c r="L1" s="362"/>
    </row>
    <row r="2" ht="30" hidden="1" customHeight="1" spans="1:12">
      <c r="A2" s="5" t="s">
        <v>309</v>
      </c>
      <c r="B2" s="5"/>
      <c r="C2" s="5"/>
      <c r="D2" s="5"/>
      <c r="E2" s="5"/>
      <c r="F2" s="5"/>
      <c r="G2" s="5"/>
      <c r="H2" s="5"/>
      <c r="I2" s="5"/>
      <c r="J2" s="5"/>
      <c r="K2" s="5"/>
      <c r="L2" s="5"/>
    </row>
    <row r="3" ht="30" customHeight="1" spans="1:12">
      <c r="A3" s="5" t="s">
        <v>310</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9"/>
      <c r="H5" s="10"/>
      <c r="I5" s="10"/>
      <c r="J5" s="10"/>
      <c r="K5" s="10"/>
      <c r="L5" s="363" t="s">
        <v>159</v>
      </c>
    </row>
    <row r="6" ht="28" customHeight="1" spans="1:12">
      <c r="A6" s="12" t="s">
        <v>161</v>
      </c>
      <c r="B6" s="12" t="s">
        <v>302</v>
      </c>
      <c r="C6" s="12" t="s">
        <v>311</v>
      </c>
      <c r="D6" s="12" t="s">
        <v>312</v>
      </c>
      <c r="E6" s="12" t="s">
        <v>304</v>
      </c>
      <c r="F6" s="12" t="s">
        <v>313</v>
      </c>
      <c r="G6" s="12" t="s">
        <v>314</v>
      </c>
      <c r="H6" s="389" t="s">
        <v>196</v>
      </c>
      <c r="I6" s="267" t="s">
        <v>197</v>
      </c>
      <c r="J6" s="267" t="s">
        <v>198</v>
      </c>
      <c r="K6" s="267" t="s">
        <v>269</v>
      </c>
      <c r="L6" s="267" t="s">
        <v>164</v>
      </c>
    </row>
    <row r="7" customHeight="1" spans="1:12">
      <c r="A7" s="14"/>
      <c r="B7" s="15"/>
      <c r="C7" s="14"/>
      <c r="D7" s="16"/>
      <c r="E7" s="16"/>
      <c r="F7" s="14"/>
      <c r="G7" s="19"/>
      <c r="H7" s="388"/>
      <c r="I7" s="39"/>
      <c r="J7" s="39" t="str">
        <f>IF(I7-H7&lt;&gt;0,I7-H7,IF(H7&lt;&gt;0,0,""))</f>
        <v/>
      </c>
      <c r="K7" s="51" t="str">
        <f t="shared" ref="K7:K28" si="0">IF(H7=0,IF(I7&lt;&gt;0,100,""),IF(H7&lt;&gt;0,IF(I7=0,-100,J7/H7*100)))</f>
        <v/>
      </c>
      <c r="L7" s="364"/>
    </row>
    <row r="8" customHeight="1" spans="1:12">
      <c r="A8" s="14"/>
      <c r="B8" s="15"/>
      <c r="C8" s="14"/>
      <c r="D8" s="16"/>
      <c r="E8" s="16"/>
      <c r="F8" s="14"/>
      <c r="G8" s="19"/>
      <c r="H8" s="388"/>
      <c r="I8" s="56"/>
      <c r="J8" s="39" t="str">
        <f t="shared" ref="J8:J28" si="1">IF(I8-H8&lt;&gt;0,I8-H8,IF(H8&lt;&gt;0,0,""))</f>
        <v/>
      </c>
      <c r="K8" s="51" t="str">
        <f t="shared" si="0"/>
        <v/>
      </c>
      <c r="L8" s="364"/>
    </row>
    <row r="9" customHeight="1" spans="1:12">
      <c r="A9" s="14"/>
      <c r="B9" s="15"/>
      <c r="C9" s="14"/>
      <c r="D9" s="16"/>
      <c r="E9" s="16"/>
      <c r="F9" s="14"/>
      <c r="G9" s="19"/>
      <c r="H9" s="388"/>
      <c r="I9" s="56"/>
      <c r="J9" s="39" t="str">
        <f t="shared" si="1"/>
        <v/>
      </c>
      <c r="K9" s="51" t="str">
        <f t="shared" si="0"/>
        <v/>
      </c>
      <c r="L9" s="364"/>
    </row>
    <row r="10" customHeight="1" spans="1:12">
      <c r="A10" s="14"/>
      <c r="B10" s="15"/>
      <c r="C10" s="14"/>
      <c r="D10" s="16"/>
      <c r="E10" s="16"/>
      <c r="F10" s="14"/>
      <c r="G10" s="19"/>
      <c r="H10" s="388"/>
      <c r="I10" s="56"/>
      <c r="J10" s="39" t="str">
        <f t="shared" si="1"/>
        <v/>
      </c>
      <c r="K10" s="51" t="str">
        <f t="shared" si="0"/>
        <v/>
      </c>
      <c r="L10" s="364"/>
    </row>
    <row r="11" customHeight="1" spans="1:12">
      <c r="A11" s="14"/>
      <c r="B11" s="15"/>
      <c r="C11" s="14"/>
      <c r="D11" s="16"/>
      <c r="E11" s="16"/>
      <c r="F11" s="14"/>
      <c r="G11" s="19"/>
      <c r="H11" s="388"/>
      <c r="I11" s="56"/>
      <c r="J11" s="39" t="str">
        <f t="shared" si="1"/>
        <v/>
      </c>
      <c r="K11" s="51" t="str">
        <f t="shared" si="0"/>
        <v/>
      </c>
      <c r="L11" s="364"/>
    </row>
    <row r="12" customHeight="1" spans="1:12">
      <c r="A12" s="14"/>
      <c r="B12" s="15"/>
      <c r="C12" s="14"/>
      <c r="D12" s="16"/>
      <c r="E12" s="16"/>
      <c r="F12" s="14"/>
      <c r="G12" s="19"/>
      <c r="H12" s="388"/>
      <c r="I12" s="56"/>
      <c r="J12" s="39" t="str">
        <f t="shared" si="1"/>
        <v/>
      </c>
      <c r="K12" s="51" t="str">
        <f t="shared" si="0"/>
        <v/>
      </c>
      <c r="L12" s="364"/>
    </row>
    <row r="13" customHeight="1" spans="1:12">
      <c r="A13" s="14"/>
      <c r="B13" s="15"/>
      <c r="C13" s="14"/>
      <c r="D13" s="16"/>
      <c r="E13" s="16"/>
      <c r="F13" s="14"/>
      <c r="G13" s="19"/>
      <c r="H13" s="388"/>
      <c r="I13" s="56"/>
      <c r="J13" s="39" t="str">
        <f t="shared" si="1"/>
        <v/>
      </c>
      <c r="K13" s="51" t="str">
        <f t="shared" si="0"/>
        <v/>
      </c>
      <c r="L13" s="364"/>
    </row>
    <row r="14" customHeight="1" spans="1:12">
      <c r="A14" s="14"/>
      <c r="B14" s="15"/>
      <c r="C14" s="14"/>
      <c r="D14" s="16"/>
      <c r="E14" s="16"/>
      <c r="F14" s="14"/>
      <c r="G14" s="19"/>
      <c r="H14" s="388"/>
      <c r="I14" s="56"/>
      <c r="J14" s="39" t="str">
        <f t="shared" si="1"/>
        <v/>
      </c>
      <c r="K14" s="51" t="str">
        <f t="shared" si="0"/>
        <v/>
      </c>
      <c r="L14" s="364"/>
    </row>
    <row r="15" customHeight="1" spans="1:12">
      <c r="A15" s="14"/>
      <c r="B15" s="15"/>
      <c r="C15" s="14"/>
      <c r="D15" s="16"/>
      <c r="E15" s="16"/>
      <c r="F15" s="14"/>
      <c r="G15" s="19"/>
      <c r="H15" s="388"/>
      <c r="I15" s="56"/>
      <c r="J15" s="39" t="str">
        <f t="shared" si="1"/>
        <v/>
      </c>
      <c r="K15" s="51" t="str">
        <f t="shared" si="0"/>
        <v/>
      </c>
      <c r="L15" s="364"/>
    </row>
    <row r="16" customHeight="1" spans="1:12">
      <c r="A16" s="14"/>
      <c r="B16" s="15"/>
      <c r="C16" s="14"/>
      <c r="D16" s="16"/>
      <c r="E16" s="16"/>
      <c r="F16" s="14"/>
      <c r="G16" s="19"/>
      <c r="H16" s="388"/>
      <c r="I16" s="56"/>
      <c r="J16" s="39" t="str">
        <f t="shared" si="1"/>
        <v/>
      </c>
      <c r="K16" s="51" t="str">
        <f t="shared" si="0"/>
        <v/>
      </c>
      <c r="L16" s="364"/>
    </row>
    <row r="17" customHeight="1" spans="1:12">
      <c r="A17" s="14"/>
      <c r="B17" s="15"/>
      <c r="C17" s="14"/>
      <c r="D17" s="16"/>
      <c r="E17" s="16"/>
      <c r="F17" s="14"/>
      <c r="G17" s="19"/>
      <c r="H17" s="388"/>
      <c r="I17" s="56"/>
      <c r="J17" s="39" t="str">
        <f t="shared" si="1"/>
        <v/>
      </c>
      <c r="K17" s="51" t="str">
        <f t="shared" si="0"/>
        <v/>
      </c>
      <c r="L17" s="364"/>
    </row>
    <row r="18" customHeight="1" spans="1:12">
      <c r="A18" s="14"/>
      <c r="B18" s="15"/>
      <c r="C18" s="14"/>
      <c r="D18" s="16"/>
      <c r="E18" s="16"/>
      <c r="F18" s="14"/>
      <c r="G18" s="19"/>
      <c r="H18" s="388"/>
      <c r="I18" s="56"/>
      <c r="J18" s="39" t="str">
        <f t="shared" si="1"/>
        <v/>
      </c>
      <c r="K18" s="51" t="str">
        <f t="shared" si="0"/>
        <v/>
      </c>
      <c r="L18" s="364"/>
    </row>
    <row r="19" customHeight="1" spans="1:12">
      <c r="A19" s="14"/>
      <c r="B19" s="15"/>
      <c r="C19" s="14"/>
      <c r="D19" s="16"/>
      <c r="E19" s="16"/>
      <c r="F19" s="14"/>
      <c r="G19" s="19"/>
      <c r="H19" s="388"/>
      <c r="I19" s="56"/>
      <c r="J19" s="39" t="str">
        <f t="shared" si="1"/>
        <v/>
      </c>
      <c r="K19" s="51" t="str">
        <f t="shared" si="0"/>
        <v/>
      </c>
      <c r="L19" s="364"/>
    </row>
    <row r="20" customHeight="1" spans="1:12">
      <c r="A20" s="14"/>
      <c r="B20" s="15"/>
      <c r="C20" s="14"/>
      <c r="D20" s="16"/>
      <c r="E20" s="16"/>
      <c r="F20" s="14"/>
      <c r="G20" s="19"/>
      <c r="H20" s="388"/>
      <c r="I20" s="56"/>
      <c r="J20" s="39" t="str">
        <f t="shared" si="1"/>
        <v/>
      </c>
      <c r="K20" s="51" t="str">
        <f t="shared" si="0"/>
        <v/>
      </c>
      <c r="L20" s="364"/>
    </row>
    <row r="21" customHeight="1" spans="1:12">
      <c r="A21" s="14"/>
      <c r="B21" s="15"/>
      <c r="C21" s="14"/>
      <c r="D21" s="16"/>
      <c r="E21" s="16"/>
      <c r="F21" s="14"/>
      <c r="G21" s="19"/>
      <c r="H21" s="388"/>
      <c r="I21" s="56"/>
      <c r="J21" s="39" t="str">
        <f t="shared" si="1"/>
        <v/>
      </c>
      <c r="K21" s="51" t="str">
        <f t="shared" si="0"/>
        <v/>
      </c>
      <c r="L21" s="364"/>
    </row>
    <row r="22" customHeight="1" spans="1:12">
      <c r="A22" s="14"/>
      <c r="B22" s="15"/>
      <c r="C22" s="14"/>
      <c r="D22" s="16"/>
      <c r="E22" s="16"/>
      <c r="F22" s="14"/>
      <c r="G22" s="19"/>
      <c r="H22" s="388"/>
      <c r="I22" s="56"/>
      <c r="J22" s="39" t="str">
        <f t="shared" si="1"/>
        <v/>
      </c>
      <c r="K22" s="51" t="str">
        <f t="shared" si="0"/>
        <v/>
      </c>
      <c r="L22" s="364"/>
    </row>
    <row r="23" customHeight="1" spans="1:12">
      <c r="A23" s="14"/>
      <c r="B23" s="15"/>
      <c r="C23" s="14"/>
      <c r="D23" s="16"/>
      <c r="E23" s="16"/>
      <c r="F23" s="14"/>
      <c r="G23" s="19"/>
      <c r="H23" s="388"/>
      <c r="I23" s="56"/>
      <c r="J23" s="39" t="str">
        <f t="shared" si="1"/>
        <v/>
      </c>
      <c r="K23" s="51" t="str">
        <f t="shared" si="0"/>
        <v/>
      </c>
      <c r="L23" s="364"/>
    </row>
    <row r="24" customHeight="1" spans="1:12">
      <c r="A24" s="14"/>
      <c r="B24" s="15"/>
      <c r="C24" s="14"/>
      <c r="D24" s="16"/>
      <c r="E24" s="16"/>
      <c r="F24" s="14"/>
      <c r="G24" s="19"/>
      <c r="H24" s="388"/>
      <c r="I24" s="56"/>
      <c r="J24" s="39" t="str">
        <f t="shared" si="1"/>
        <v/>
      </c>
      <c r="K24" s="51" t="str">
        <f t="shared" si="0"/>
        <v/>
      </c>
      <c r="L24" s="364"/>
    </row>
    <row r="25" customHeight="1" spans="1:12">
      <c r="A25" s="14"/>
      <c r="B25" s="15"/>
      <c r="C25" s="14"/>
      <c r="D25" s="16"/>
      <c r="E25" s="16"/>
      <c r="F25" s="14"/>
      <c r="G25" s="19"/>
      <c r="H25" s="388"/>
      <c r="I25" s="56"/>
      <c r="J25" s="39" t="str">
        <f t="shared" si="1"/>
        <v/>
      </c>
      <c r="K25" s="51" t="str">
        <f t="shared" si="0"/>
        <v/>
      </c>
      <c r="L25" s="364"/>
    </row>
    <row r="26" customHeight="1" spans="1:12">
      <c r="A26" s="14"/>
      <c r="B26" s="15"/>
      <c r="C26" s="14"/>
      <c r="D26" s="16"/>
      <c r="E26" s="16"/>
      <c r="F26" s="14"/>
      <c r="G26" s="19"/>
      <c r="H26" s="388"/>
      <c r="I26" s="56"/>
      <c r="J26" s="39" t="str">
        <f t="shared" si="1"/>
        <v/>
      </c>
      <c r="K26" s="51" t="str">
        <f t="shared" si="0"/>
        <v/>
      </c>
      <c r="L26" s="364"/>
    </row>
    <row r="27" customHeight="1" spans="1:12">
      <c r="A27" s="14"/>
      <c r="B27" s="15"/>
      <c r="C27" s="14"/>
      <c r="D27" s="16"/>
      <c r="E27" s="16"/>
      <c r="F27" s="14"/>
      <c r="G27" s="19"/>
      <c r="H27" s="388"/>
      <c r="I27" s="56"/>
      <c r="J27" s="39" t="str">
        <f t="shared" si="1"/>
        <v/>
      </c>
      <c r="K27" s="51" t="str">
        <f t="shared" si="0"/>
        <v/>
      </c>
      <c r="L27" s="364"/>
    </row>
    <row r="28" customHeight="1" spans="1:12">
      <c r="A28" s="20" t="s">
        <v>308</v>
      </c>
      <c r="B28" s="21"/>
      <c r="C28" s="18"/>
      <c r="D28" s="16"/>
      <c r="E28" s="16"/>
      <c r="F28" s="18"/>
      <c r="G28" s="19">
        <f>SUM(G7:G27)</f>
        <v>0</v>
      </c>
      <c r="H28" s="388">
        <f>SUM(H7:H27)</f>
        <v>0</v>
      </c>
      <c r="I28" s="286">
        <f>SUM(I7:I27)</f>
        <v>0</v>
      </c>
      <c r="J28" s="39" t="str">
        <f t="shared" si="1"/>
        <v/>
      </c>
      <c r="K28" s="51" t="str">
        <f t="shared" si="0"/>
        <v/>
      </c>
      <c r="L28" s="364"/>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7" display="交易性金融资产汇总表"/>
  </hyperlinks>
  <printOptions horizontalCentered="1"/>
  <pageMargins left="0.354166666666667" right="0.354166666666667" top="0.786805555555556" bottom="0.786805555555556" header="1.02986111111111" footer="0.511805555555556"/>
  <pageSetup paperSize="9" fitToHeight="0" orientation="landscape"/>
  <headerFooter alignWithMargins="0">
    <oddHeader>&amp;R&amp;"宋体,常规"&amp;10表&amp;"Times New Roman,常规"3-2-2
&amp;"宋体,常规"共&amp;"Times New Roman,常规"&amp;N&amp;"宋体,常规"页第&amp;"Times New Roman,常规"&amp;P&amp;"宋体,常规"页</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83333333333333" customWidth="1"/>
    <col min="2" max="2" width="16.5833333333333" customWidth="1"/>
    <col min="3" max="3" width="13.75" customWidth="1"/>
    <col min="4" max="4" width="7.25" customWidth="1"/>
    <col min="5" max="5" width="7.33333333333333" customWidth="1"/>
    <col min="6" max="6" width="11.25" customWidth="1"/>
    <col min="7" max="7" width="10.75" customWidth="1"/>
    <col min="8" max="8" width="7.58333333333333" customWidth="1" outlineLevel="1"/>
    <col min="9" max="9" width="10.3333333333333" customWidth="1" outlineLevel="1"/>
    <col min="10" max="10" width="8.5" customWidth="1" outlineLevel="1"/>
    <col min="11" max="11" width="10.5833333333333" customWidth="1" outlineLevel="1"/>
  </cols>
  <sheetData>
    <row r="1" ht="24" spans="1:12">
      <c r="A1" s="394" t="s">
        <v>126</v>
      </c>
      <c r="B1" s="287" t="s">
        <v>299</v>
      </c>
      <c r="C1" s="24"/>
      <c r="D1" s="4"/>
      <c r="E1" s="4"/>
      <c r="F1" s="4"/>
      <c r="G1" s="4"/>
      <c r="H1" s="4"/>
      <c r="I1" s="4"/>
      <c r="J1" s="4"/>
      <c r="K1" s="4"/>
      <c r="L1" s="362"/>
    </row>
    <row r="2" ht="30" hidden="1" customHeight="1" spans="1:12">
      <c r="A2" s="5" t="s">
        <v>315</v>
      </c>
      <c r="B2" s="5"/>
      <c r="C2" s="5"/>
      <c r="D2" s="5"/>
      <c r="E2" s="5"/>
      <c r="F2" s="5"/>
      <c r="G2" s="5"/>
      <c r="H2" s="5"/>
      <c r="I2" s="5"/>
      <c r="J2" s="5"/>
      <c r="K2" s="5"/>
      <c r="L2" s="5"/>
    </row>
    <row r="3" ht="30" customHeight="1" spans="1:12">
      <c r="A3" s="5" t="s">
        <v>316</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10"/>
      <c r="H5" s="10"/>
      <c r="I5" s="10"/>
      <c r="J5" s="10"/>
      <c r="K5" s="10"/>
      <c r="L5" s="363" t="s">
        <v>159</v>
      </c>
    </row>
    <row r="6" ht="28" customHeight="1" spans="1:12">
      <c r="A6" s="12" t="s">
        <v>161</v>
      </c>
      <c r="B6" s="12" t="s">
        <v>317</v>
      </c>
      <c r="C6" s="12" t="s">
        <v>318</v>
      </c>
      <c r="D6" s="12" t="s">
        <v>319</v>
      </c>
      <c r="E6" s="12" t="s">
        <v>304</v>
      </c>
      <c r="F6" s="12" t="s">
        <v>314</v>
      </c>
      <c r="G6" s="389" t="s">
        <v>196</v>
      </c>
      <c r="H6" s="57" t="s">
        <v>320</v>
      </c>
      <c r="I6" s="267" t="s">
        <v>197</v>
      </c>
      <c r="J6" s="267" t="s">
        <v>198</v>
      </c>
      <c r="K6" s="267" t="s">
        <v>269</v>
      </c>
      <c r="L6" s="267" t="s">
        <v>164</v>
      </c>
    </row>
    <row r="7" customHeight="1" spans="1:12">
      <c r="A7" s="14"/>
      <c r="B7" s="15"/>
      <c r="C7" s="14"/>
      <c r="D7" s="16"/>
      <c r="E7" s="16"/>
      <c r="F7" s="14"/>
      <c r="G7" s="388"/>
      <c r="H7" s="39"/>
      <c r="I7" s="39"/>
      <c r="J7" s="39" t="str">
        <f>IF(I7-G7&lt;&gt;0,I7-G7,IF(G7&lt;&gt;0,0,""))</f>
        <v/>
      </c>
      <c r="K7" s="51" t="str">
        <f>IF(G7=0,IF(I7&lt;&gt;0,100,""),IF(G7&lt;&gt;0,IF(I7=0,-100,J7/G7*100)))</f>
        <v/>
      </c>
      <c r="L7" s="364"/>
    </row>
    <row r="8" customHeight="1" spans="1:12">
      <c r="A8" s="14"/>
      <c r="B8" s="15"/>
      <c r="C8" s="14"/>
      <c r="D8" s="16"/>
      <c r="E8" s="35"/>
      <c r="F8" s="14"/>
      <c r="G8" s="388"/>
      <c r="H8" s="56"/>
      <c r="I8" s="56"/>
      <c r="J8" s="39" t="str">
        <f t="shared" ref="J8:J28" si="0">IF(I8-G8&lt;&gt;0,I8-G8,IF(G8&lt;&gt;0,0,""))</f>
        <v/>
      </c>
      <c r="K8" s="51" t="str">
        <f t="shared" ref="K8:K28" si="1">IF(G8=0,IF(I8&lt;&gt;0,100,""),IF(G8&lt;&gt;0,IF(I8=0,-100,J8/G8*100)))</f>
        <v/>
      </c>
      <c r="L8" s="364"/>
    </row>
    <row r="9" customHeight="1" spans="1:12">
      <c r="A9" s="14"/>
      <c r="B9" s="15"/>
      <c r="C9" s="14"/>
      <c r="D9" s="16"/>
      <c r="E9" s="35"/>
      <c r="F9" s="14"/>
      <c r="G9" s="388"/>
      <c r="H9" s="56"/>
      <c r="I9" s="56"/>
      <c r="J9" s="39" t="str">
        <f t="shared" si="0"/>
        <v/>
      </c>
      <c r="K9" s="51" t="str">
        <f t="shared" si="1"/>
        <v/>
      </c>
      <c r="L9" s="364"/>
    </row>
    <row r="10" customHeight="1" spans="1:12">
      <c r="A10" s="14"/>
      <c r="B10" s="15"/>
      <c r="C10" s="14"/>
      <c r="D10" s="16"/>
      <c r="E10" s="35"/>
      <c r="F10" s="14"/>
      <c r="G10" s="388"/>
      <c r="H10" s="56"/>
      <c r="I10" s="56"/>
      <c r="J10" s="39" t="str">
        <f t="shared" si="0"/>
        <v/>
      </c>
      <c r="K10" s="51" t="str">
        <f t="shared" si="1"/>
        <v/>
      </c>
      <c r="L10" s="364"/>
    </row>
    <row r="11" customHeight="1" spans="1:12">
      <c r="A11" s="14"/>
      <c r="B11" s="15"/>
      <c r="C11" s="14"/>
      <c r="D11" s="16"/>
      <c r="E11" s="35"/>
      <c r="F11" s="14"/>
      <c r="G11" s="388"/>
      <c r="H11" s="56"/>
      <c r="I11" s="56"/>
      <c r="J11" s="39" t="str">
        <f t="shared" si="0"/>
        <v/>
      </c>
      <c r="K11" s="51" t="str">
        <f t="shared" si="1"/>
        <v/>
      </c>
      <c r="L11" s="364"/>
    </row>
    <row r="12" customHeight="1" spans="1:12">
      <c r="A12" s="14"/>
      <c r="B12" s="15"/>
      <c r="C12" s="14"/>
      <c r="D12" s="16"/>
      <c r="E12" s="35"/>
      <c r="F12" s="14"/>
      <c r="G12" s="388"/>
      <c r="H12" s="56"/>
      <c r="I12" s="56"/>
      <c r="J12" s="39" t="str">
        <f t="shared" si="0"/>
        <v/>
      </c>
      <c r="K12" s="51" t="str">
        <f t="shared" si="1"/>
        <v/>
      </c>
      <c r="L12" s="364"/>
    </row>
    <row r="13" customHeight="1" spans="1:12">
      <c r="A13" s="14"/>
      <c r="B13" s="15"/>
      <c r="C13" s="14"/>
      <c r="D13" s="16"/>
      <c r="E13" s="35"/>
      <c r="F13" s="14"/>
      <c r="G13" s="388"/>
      <c r="H13" s="56"/>
      <c r="I13" s="56"/>
      <c r="J13" s="39" t="str">
        <f t="shared" si="0"/>
        <v/>
      </c>
      <c r="K13" s="51" t="str">
        <f t="shared" si="1"/>
        <v/>
      </c>
      <c r="L13" s="364"/>
    </row>
    <row r="14" customHeight="1" spans="1:12">
      <c r="A14" s="14"/>
      <c r="B14" s="15"/>
      <c r="C14" s="14"/>
      <c r="D14" s="16"/>
      <c r="E14" s="35"/>
      <c r="F14" s="14"/>
      <c r="G14" s="388"/>
      <c r="H14" s="56"/>
      <c r="I14" s="56"/>
      <c r="J14" s="39" t="str">
        <f t="shared" si="0"/>
        <v/>
      </c>
      <c r="K14" s="51" t="str">
        <f t="shared" si="1"/>
        <v/>
      </c>
      <c r="L14" s="364"/>
    </row>
    <row r="15" customHeight="1" spans="1:12">
      <c r="A15" s="14"/>
      <c r="B15" s="15"/>
      <c r="C15" s="14"/>
      <c r="D15" s="16"/>
      <c r="E15" s="35"/>
      <c r="F15" s="14"/>
      <c r="G15" s="388"/>
      <c r="H15" s="56"/>
      <c r="I15" s="56"/>
      <c r="J15" s="39" t="str">
        <f t="shared" si="0"/>
        <v/>
      </c>
      <c r="K15" s="51" t="str">
        <f t="shared" si="1"/>
        <v/>
      </c>
      <c r="L15" s="364"/>
    </row>
    <row r="16" customHeight="1" spans="1:12">
      <c r="A16" s="14"/>
      <c r="B16" s="15"/>
      <c r="C16" s="14"/>
      <c r="D16" s="16"/>
      <c r="E16" s="35"/>
      <c r="F16" s="14"/>
      <c r="G16" s="388"/>
      <c r="H16" s="56"/>
      <c r="I16" s="56"/>
      <c r="J16" s="39" t="str">
        <f t="shared" si="0"/>
        <v/>
      </c>
      <c r="K16" s="51" t="str">
        <f t="shared" si="1"/>
        <v/>
      </c>
      <c r="L16" s="364"/>
    </row>
    <row r="17" customHeight="1" spans="1:12">
      <c r="A17" s="14"/>
      <c r="B17" s="15"/>
      <c r="C17" s="14"/>
      <c r="D17" s="16"/>
      <c r="E17" s="35"/>
      <c r="F17" s="14"/>
      <c r="G17" s="388"/>
      <c r="H17" s="56"/>
      <c r="I17" s="56"/>
      <c r="J17" s="39" t="str">
        <f t="shared" si="0"/>
        <v/>
      </c>
      <c r="K17" s="51" t="str">
        <f t="shared" si="1"/>
        <v/>
      </c>
      <c r="L17" s="364"/>
    </row>
    <row r="18" customHeight="1" spans="1:12">
      <c r="A18" s="14"/>
      <c r="B18" s="15"/>
      <c r="C18" s="14"/>
      <c r="D18" s="16"/>
      <c r="E18" s="35"/>
      <c r="F18" s="14"/>
      <c r="G18" s="388"/>
      <c r="H18" s="56"/>
      <c r="I18" s="56"/>
      <c r="J18" s="39" t="str">
        <f t="shared" si="0"/>
        <v/>
      </c>
      <c r="K18" s="51" t="str">
        <f t="shared" si="1"/>
        <v/>
      </c>
      <c r="L18" s="364"/>
    </row>
    <row r="19" customHeight="1" spans="1:12">
      <c r="A19" s="14"/>
      <c r="B19" s="15"/>
      <c r="C19" s="14"/>
      <c r="D19" s="16"/>
      <c r="E19" s="35"/>
      <c r="F19" s="14"/>
      <c r="G19" s="388"/>
      <c r="H19" s="56"/>
      <c r="I19" s="56"/>
      <c r="J19" s="39" t="str">
        <f t="shared" si="0"/>
        <v/>
      </c>
      <c r="K19" s="51" t="str">
        <f t="shared" si="1"/>
        <v/>
      </c>
      <c r="L19" s="364"/>
    </row>
    <row r="20" customHeight="1" spans="1:12">
      <c r="A20" s="14"/>
      <c r="B20" s="15"/>
      <c r="C20" s="14"/>
      <c r="D20" s="16"/>
      <c r="E20" s="35"/>
      <c r="F20" s="14"/>
      <c r="G20" s="388"/>
      <c r="H20" s="56"/>
      <c r="I20" s="56"/>
      <c r="J20" s="39" t="str">
        <f t="shared" si="0"/>
        <v/>
      </c>
      <c r="K20" s="51" t="str">
        <f t="shared" si="1"/>
        <v/>
      </c>
      <c r="L20" s="364"/>
    </row>
    <row r="21" customHeight="1" spans="1:12">
      <c r="A21" s="14"/>
      <c r="B21" s="15"/>
      <c r="C21" s="14"/>
      <c r="D21" s="16"/>
      <c r="E21" s="35"/>
      <c r="F21" s="14"/>
      <c r="G21" s="388"/>
      <c r="H21" s="56"/>
      <c r="I21" s="56"/>
      <c r="J21" s="39" t="str">
        <f t="shared" si="0"/>
        <v/>
      </c>
      <c r="K21" s="51" t="str">
        <f t="shared" si="1"/>
        <v/>
      </c>
      <c r="L21" s="364"/>
    </row>
    <row r="22" customHeight="1" spans="1:12">
      <c r="A22" s="14"/>
      <c r="B22" s="15"/>
      <c r="C22" s="14"/>
      <c r="D22" s="16"/>
      <c r="E22" s="35"/>
      <c r="F22" s="14"/>
      <c r="G22" s="388"/>
      <c r="H22" s="56"/>
      <c r="I22" s="56"/>
      <c r="J22" s="39" t="str">
        <f t="shared" si="0"/>
        <v/>
      </c>
      <c r="K22" s="51" t="str">
        <f t="shared" si="1"/>
        <v/>
      </c>
      <c r="L22" s="364"/>
    </row>
    <row r="23" customHeight="1" spans="1:12">
      <c r="A23" s="14"/>
      <c r="B23" s="15"/>
      <c r="C23" s="14"/>
      <c r="D23" s="16"/>
      <c r="E23" s="35"/>
      <c r="F23" s="14"/>
      <c r="G23" s="388"/>
      <c r="H23" s="56"/>
      <c r="I23" s="56"/>
      <c r="J23" s="39" t="str">
        <f t="shared" si="0"/>
        <v/>
      </c>
      <c r="K23" s="51" t="str">
        <f t="shared" si="1"/>
        <v/>
      </c>
      <c r="L23" s="364"/>
    </row>
    <row r="24" customHeight="1" spans="1:12">
      <c r="A24" s="14"/>
      <c r="B24" s="15"/>
      <c r="C24" s="14"/>
      <c r="D24" s="16"/>
      <c r="E24" s="35"/>
      <c r="F24" s="14"/>
      <c r="G24" s="388"/>
      <c r="H24" s="56"/>
      <c r="I24" s="56"/>
      <c r="J24" s="39" t="str">
        <f t="shared" si="0"/>
        <v/>
      </c>
      <c r="K24" s="51" t="str">
        <f t="shared" si="1"/>
        <v/>
      </c>
      <c r="L24" s="364"/>
    </row>
    <row r="25" customHeight="1" spans="1:12">
      <c r="A25" s="14"/>
      <c r="B25" s="15"/>
      <c r="C25" s="14"/>
      <c r="D25" s="16"/>
      <c r="E25" s="35"/>
      <c r="F25" s="14"/>
      <c r="G25" s="388"/>
      <c r="H25" s="56"/>
      <c r="I25" s="56"/>
      <c r="J25" s="39" t="str">
        <f t="shared" si="0"/>
        <v/>
      </c>
      <c r="K25" s="51" t="str">
        <f t="shared" si="1"/>
        <v/>
      </c>
      <c r="L25" s="364"/>
    </row>
    <row r="26" customHeight="1" spans="1:12">
      <c r="A26" s="14"/>
      <c r="B26" s="15"/>
      <c r="C26" s="14"/>
      <c r="D26" s="16"/>
      <c r="E26" s="35"/>
      <c r="F26" s="14"/>
      <c r="G26" s="388"/>
      <c r="H26" s="56"/>
      <c r="I26" s="56"/>
      <c r="J26" s="39" t="str">
        <f t="shared" si="0"/>
        <v/>
      </c>
      <c r="K26" s="51" t="str">
        <f t="shared" si="1"/>
        <v/>
      </c>
      <c r="L26" s="364"/>
    </row>
    <row r="27" customHeight="1" spans="1:12">
      <c r="A27" s="14"/>
      <c r="B27" s="15"/>
      <c r="C27" s="14"/>
      <c r="D27" s="16"/>
      <c r="E27" s="35"/>
      <c r="F27" s="14"/>
      <c r="G27" s="388"/>
      <c r="H27" s="56"/>
      <c r="I27" s="56"/>
      <c r="J27" s="39" t="str">
        <f t="shared" si="0"/>
        <v/>
      </c>
      <c r="K27" s="51" t="str">
        <f t="shared" si="1"/>
        <v/>
      </c>
      <c r="L27" s="364"/>
    </row>
    <row r="28" customHeight="1" spans="1:12">
      <c r="A28" s="20" t="s">
        <v>308</v>
      </c>
      <c r="B28" s="21"/>
      <c r="C28" s="18"/>
      <c r="D28" s="16"/>
      <c r="E28" s="18"/>
      <c r="F28" s="18"/>
      <c r="G28" s="388">
        <f>SUM(G7:G27)</f>
        <v>0</v>
      </c>
      <c r="H28" s="286">
        <f>SUM(H7:H27)</f>
        <v>0</v>
      </c>
      <c r="I28" s="286"/>
      <c r="J28" s="39" t="str">
        <f t="shared" si="0"/>
        <v/>
      </c>
      <c r="K28" s="51" t="str">
        <f t="shared" si="1"/>
        <v/>
      </c>
      <c r="L28" s="364"/>
    </row>
    <row r="29" customHeight="1" spans="1:12">
      <c r="A29" s="22" t="e">
        <f>#REF!&amp;#REF!</f>
        <v>#REF!</v>
      </c>
      <c r="B29" s="9"/>
      <c r="C29" s="9"/>
      <c r="D29" s="9"/>
      <c r="E29" s="9"/>
      <c r="F29" s="9"/>
      <c r="G29" s="10"/>
      <c r="H29" s="23"/>
      <c r="I29" s="23" t="e">
        <f>"评估人员："&amp;#REF!</f>
        <v>#REF!</v>
      </c>
      <c r="J29" s="23"/>
      <c r="K29" s="23"/>
      <c r="L29" s="10"/>
    </row>
    <row r="30" customHeight="1" spans="1:12">
      <c r="A30" s="22" t="e">
        <f>CONCATENATE(#REF!,#REF!,#REF!,#REF!,#REF!,#REF!,#REF!)</f>
        <v>#REF!</v>
      </c>
      <c r="B30" s="9"/>
      <c r="C30" s="9"/>
      <c r="D30" s="9"/>
      <c r="E30" s="9"/>
      <c r="F30" s="9"/>
      <c r="G30" s="10"/>
      <c r="H30" s="23"/>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8" display="交易性金融资产汇总表"/>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Roman,常规"3-2-3
&amp;"宋体,常规"共&amp;"Times New Roman,常规"&amp;N&amp;"宋体,常规"页第&amp;"Times New Roman,常规"&amp;P&amp;"宋体,常规"页</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2" sqref="A2:K2"/>
    </sheetView>
  </sheetViews>
  <sheetFormatPr defaultColWidth="9" defaultRowHeight="15.75" customHeight="1"/>
  <cols>
    <col min="1" max="1" width="5.25" customWidth="1"/>
    <col min="2" max="3" width="18.3333333333333" customWidth="1"/>
    <col min="4" max="4" width="8.83333333333333" customWidth="1"/>
    <col min="5" max="5" width="7.75" customWidth="1"/>
    <col min="7" max="7" width="13.3333333333333" customWidth="1"/>
    <col min="8" max="8" width="10.3333333333333" customWidth="1" outlineLevel="1"/>
    <col min="9" max="9" width="8.5" customWidth="1" outlineLevel="1"/>
    <col min="10" max="10" width="10.5833333333333" customWidth="1" outlineLevel="1"/>
  </cols>
  <sheetData>
    <row r="1" ht="15.6" spans="1:11">
      <c r="A1" s="383" t="s">
        <v>126</v>
      </c>
      <c r="B1" s="287" t="s">
        <v>266</v>
      </c>
      <c r="D1" s="4"/>
      <c r="E1" s="4"/>
      <c r="F1" s="4"/>
      <c r="G1" s="4"/>
      <c r="H1" s="4"/>
      <c r="I1" s="4"/>
      <c r="J1" s="4"/>
      <c r="K1" s="362"/>
    </row>
    <row r="2" ht="30" hidden="1" customHeight="1" spans="1:11">
      <c r="A2" s="5" t="s">
        <v>321</v>
      </c>
      <c r="B2" s="5"/>
      <c r="C2" s="5"/>
      <c r="D2" s="5"/>
      <c r="E2" s="5"/>
      <c r="F2" s="5"/>
      <c r="G2" s="5"/>
      <c r="H2" s="5"/>
      <c r="I2" s="5"/>
      <c r="J2" s="5"/>
      <c r="K2" s="5"/>
    </row>
    <row r="3" ht="30" customHeight="1" spans="1:11">
      <c r="A3" s="5" t="s">
        <v>322</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10"/>
      <c r="H5" s="10"/>
      <c r="I5" s="10"/>
      <c r="J5" s="10"/>
      <c r="K5" s="363" t="s">
        <v>159</v>
      </c>
    </row>
    <row r="6" ht="28" customHeight="1" spans="1:11">
      <c r="A6" s="12" t="s">
        <v>161</v>
      </c>
      <c r="B6" s="12" t="s">
        <v>323</v>
      </c>
      <c r="C6" s="12" t="s">
        <v>324</v>
      </c>
      <c r="D6" s="12" t="s">
        <v>325</v>
      </c>
      <c r="E6" s="12" t="s">
        <v>326</v>
      </c>
      <c r="F6" s="12" t="s">
        <v>313</v>
      </c>
      <c r="G6" s="389" t="s">
        <v>196</v>
      </c>
      <c r="H6" s="267" t="s">
        <v>197</v>
      </c>
      <c r="I6" s="267" t="s">
        <v>198</v>
      </c>
      <c r="J6" s="267" t="s">
        <v>269</v>
      </c>
      <c r="K6" s="267" t="s">
        <v>164</v>
      </c>
    </row>
    <row r="7" customHeight="1" spans="1:11">
      <c r="A7" s="14"/>
      <c r="B7" s="15"/>
      <c r="C7" s="28"/>
      <c r="D7" s="16"/>
      <c r="E7" s="16"/>
      <c r="F7" s="18"/>
      <c r="G7" s="388"/>
      <c r="H7" s="39"/>
      <c r="I7" s="39" t="str">
        <f>IF(H7-G7&lt;&gt;0,H7-G7,IF(G7&lt;&gt;0,0,""))</f>
        <v/>
      </c>
      <c r="J7" s="51" t="str">
        <f t="shared" ref="J7:J28" si="0">IF(G7=0,IF(H7&lt;&gt;0,100,""),IF(G7&lt;&gt;0,IF(H7=0,-100,I7/G7*100)))</f>
        <v/>
      </c>
      <c r="K7" s="364"/>
    </row>
    <row r="8" customHeight="1" spans="1:11">
      <c r="A8" s="14"/>
      <c r="B8" s="15"/>
      <c r="C8" s="28"/>
      <c r="D8" s="16"/>
      <c r="E8" s="16"/>
      <c r="F8" s="18"/>
      <c r="G8" s="388"/>
      <c r="H8" s="56"/>
      <c r="I8" s="39" t="str">
        <f t="shared" ref="I8:I25" si="1">IF(H8-G8&lt;&gt;0,H8-G8,IF(G8&lt;&gt;0,0,""))</f>
        <v/>
      </c>
      <c r="J8" s="51" t="str">
        <f t="shared" si="0"/>
        <v/>
      </c>
      <c r="K8" s="364"/>
    </row>
    <row r="9" customHeight="1" spans="1:11">
      <c r="A9" s="14"/>
      <c r="B9" s="15"/>
      <c r="C9" s="28"/>
      <c r="D9" s="16"/>
      <c r="E9" s="16"/>
      <c r="F9" s="18"/>
      <c r="G9" s="388"/>
      <c r="H9" s="56"/>
      <c r="I9" s="39" t="str">
        <f t="shared" si="1"/>
        <v/>
      </c>
      <c r="J9" s="51" t="str">
        <f t="shared" si="0"/>
        <v/>
      </c>
      <c r="K9" s="364"/>
    </row>
    <row r="10" customHeight="1" spans="1:11">
      <c r="A10" s="14"/>
      <c r="B10" s="15"/>
      <c r="C10" s="28"/>
      <c r="D10" s="16"/>
      <c r="E10" s="16"/>
      <c r="F10" s="18"/>
      <c r="G10" s="388"/>
      <c r="H10" s="56"/>
      <c r="I10" s="39" t="str">
        <f t="shared" si="1"/>
        <v/>
      </c>
      <c r="J10" s="51" t="str">
        <f t="shared" si="0"/>
        <v/>
      </c>
      <c r="K10" s="364"/>
    </row>
    <row r="11" customHeight="1" spans="1:11">
      <c r="A11" s="14"/>
      <c r="B11" s="15"/>
      <c r="C11" s="28"/>
      <c r="D11" s="16"/>
      <c r="E11" s="16"/>
      <c r="F11" s="18"/>
      <c r="G11" s="388"/>
      <c r="H11" s="56"/>
      <c r="I11" s="39" t="str">
        <f t="shared" si="1"/>
        <v/>
      </c>
      <c r="J11" s="51" t="str">
        <f t="shared" si="0"/>
        <v/>
      </c>
      <c r="K11" s="364"/>
    </row>
    <row r="12" customHeight="1" spans="1:11">
      <c r="A12" s="14"/>
      <c r="B12" s="15"/>
      <c r="C12" s="28"/>
      <c r="D12" s="16"/>
      <c r="E12" s="16"/>
      <c r="F12" s="18"/>
      <c r="G12" s="388"/>
      <c r="H12" s="56"/>
      <c r="I12" s="39" t="str">
        <f t="shared" si="1"/>
        <v/>
      </c>
      <c r="J12" s="51" t="str">
        <f t="shared" si="0"/>
        <v/>
      </c>
      <c r="K12" s="364"/>
    </row>
    <row r="13" customHeight="1" spans="1:11">
      <c r="A13" s="14"/>
      <c r="B13" s="15"/>
      <c r="C13" s="28"/>
      <c r="D13" s="16"/>
      <c r="E13" s="16"/>
      <c r="F13" s="18"/>
      <c r="G13" s="388"/>
      <c r="H13" s="56"/>
      <c r="I13" s="39" t="str">
        <f t="shared" si="1"/>
        <v/>
      </c>
      <c r="J13" s="51" t="str">
        <f t="shared" si="0"/>
        <v/>
      </c>
      <c r="K13" s="364"/>
    </row>
    <row r="14" customHeight="1" spans="1:11">
      <c r="A14" s="14"/>
      <c r="B14" s="15"/>
      <c r="C14" s="28"/>
      <c r="D14" s="16"/>
      <c r="E14" s="16"/>
      <c r="F14" s="18"/>
      <c r="G14" s="388"/>
      <c r="H14" s="56"/>
      <c r="I14" s="39" t="str">
        <f t="shared" si="1"/>
        <v/>
      </c>
      <c r="J14" s="51" t="str">
        <f t="shared" si="0"/>
        <v/>
      </c>
      <c r="K14" s="364"/>
    </row>
    <row r="15" customHeight="1" spans="1:11">
      <c r="A15" s="14"/>
      <c r="B15" s="15"/>
      <c r="C15" s="28"/>
      <c r="D15" s="16"/>
      <c r="E15" s="16"/>
      <c r="F15" s="18"/>
      <c r="G15" s="388"/>
      <c r="H15" s="56"/>
      <c r="I15" s="39" t="str">
        <f t="shared" si="1"/>
        <v/>
      </c>
      <c r="J15" s="51" t="str">
        <f t="shared" si="0"/>
        <v/>
      </c>
      <c r="K15" s="364"/>
    </row>
    <row r="16" customHeight="1" spans="1:11">
      <c r="A16" s="14"/>
      <c r="B16" s="15"/>
      <c r="C16" s="28"/>
      <c r="D16" s="16"/>
      <c r="E16" s="16"/>
      <c r="F16" s="18"/>
      <c r="G16" s="388"/>
      <c r="H16" s="56"/>
      <c r="I16" s="39" t="str">
        <f t="shared" si="1"/>
        <v/>
      </c>
      <c r="J16" s="51" t="str">
        <f t="shared" si="0"/>
        <v/>
      </c>
      <c r="K16" s="364"/>
    </row>
    <row r="17" customHeight="1" spans="1:11">
      <c r="A17" s="14"/>
      <c r="B17" s="15"/>
      <c r="C17" s="28"/>
      <c r="D17" s="16"/>
      <c r="E17" s="16"/>
      <c r="F17" s="18"/>
      <c r="G17" s="388"/>
      <c r="H17" s="56"/>
      <c r="I17" s="39" t="str">
        <f t="shared" si="1"/>
        <v/>
      </c>
      <c r="J17" s="51" t="str">
        <f t="shared" si="0"/>
        <v/>
      </c>
      <c r="K17" s="364"/>
    </row>
    <row r="18" customHeight="1" spans="1:11">
      <c r="A18" s="14"/>
      <c r="B18" s="15"/>
      <c r="C18" s="28"/>
      <c r="D18" s="16"/>
      <c r="E18" s="16"/>
      <c r="F18" s="18"/>
      <c r="G18" s="388"/>
      <c r="H18" s="56"/>
      <c r="I18" s="39" t="str">
        <f t="shared" si="1"/>
        <v/>
      </c>
      <c r="J18" s="51" t="str">
        <f t="shared" si="0"/>
        <v/>
      </c>
      <c r="K18" s="364"/>
    </row>
    <row r="19" customHeight="1" spans="1:11">
      <c r="A19" s="14"/>
      <c r="B19" s="15"/>
      <c r="C19" s="28"/>
      <c r="D19" s="16"/>
      <c r="E19" s="16"/>
      <c r="F19" s="18"/>
      <c r="G19" s="388"/>
      <c r="H19" s="56"/>
      <c r="I19" s="39" t="str">
        <f t="shared" si="1"/>
        <v/>
      </c>
      <c r="J19" s="51" t="str">
        <f t="shared" si="0"/>
        <v/>
      </c>
      <c r="K19" s="364"/>
    </row>
    <row r="20" customHeight="1" spans="1:11">
      <c r="A20" s="14"/>
      <c r="B20" s="15"/>
      <c r="C20" s="28"/>
      <c r="D20" s="16"/>
      <c r="E20" s="16"/>
      <c r="F20" s="18"/>
      <c r="G20" s="388"/>
      <c r="H20" s="56"/>
      <c r="I20" s="39" t="str">
        <f t="shared" si="1"/>
        <v/>
      </c>
      <c r="J20" s="51" t="str">
        <f t="shared" si="0"/>
        <v/>
      </c>
      <c r="K20" s="364"/>
    </row>
    <row r="21" customHeight="1" spans="1:11">
      <c r="A21" s="14"/>
      <c r="B21" s="15"/>
      <c r="C21" s="28"/>
      <c r="D21" s="16"/>
      <c r="E21" s="16"/>
      <c r="F21" s="18"/>
      <c r="G21" s="388"/>
      <c r="H21" s="56"/>
      <c r="I21" s="39" t="str">
        <f t="shared" si="1"/>
        <v/>
      </c>
      <c r="J21" s="51" t="str">
        <f t="shared" si="0"/>
        <v/>
      </c>
      <c r="K21" s="364"/>
    </row>
    <row r="22" customHeight="1" spans="1:11">
      <c r="A22" s="14"/>
      <c r="B22" s="15"/>
      <c r="C22" s="28"/>
      <c r="D22" s="16"/>
      <c r="E22" s="16"/>
      <c r="F22" s="18"/>
      <c r="G22" s="388"/>
      <c r="H22" s="56"/>
      <c r="I22" s="39" t="str">
        <f t="shared" si="1"/>
        <v/>
      </c>
      <c r="J22" s="51" t="str">
        <f t="shared" si="0"/>
        <v/>
      </c>
      <c r="K22" s="364"/>
    </row>
    <row r="23" customHeight="1" spans="1:11">
      <c r="A23" s="14"/>
      <c r="B23" s="15"/>
      <c r="C23" s="28"/>
      <c r="D23" s="16"/>
      <c r="E23" s="16"/>
      <c r="F23" s="18"/>
      <c r="G23" s="388"/>
      <c r="H23" s="56"/>
      <c r="I23" s="39" t="str">
        <f t="shared" si="1"/>
        <v/>
      </c>
      <c r="J23" s="51" t="str">
        <f t="shared" si="0"/>
        <v/>
      </c>
      <c r="K23" s="364"/>
    </row>
    <row r="24" customHeight="1" spans="1:11">
      <c r="A24" s="14"/>
      <c r="B24" s="15"/>
      <c r="C24" s="28"/>
      <c r="D24" s="16"/>
      <c r="E24" s="16"/>
      <c r="F24" s="18"/>
      <c r="G24" s="388"/>
      <c r="H24" s="56"/>
      <c r="I24" s="39" t="str">
        <f t="shared" si="1"/>
        <v/>
      </c>
      <c r="J24" s="51" t="str">
        <f t="shared" si="0"/>
        <v/>
      </c>
      <c r="K24" s="364"/>
    </row>
    <row r="25" customHeight="1" spans="1:11">
      <c r="A25" s="14"/>
      <c r="B25" s="15"/>
      <c r="C25" s="28"/>
      <c r="D25" s="16"/>
      <c r="E25" s="16"/>
      <c r="F25" s="18"/>
      <c r="G25" s="388"/>
      <c r="H25" s="56"/>
      <c r="I25" s="39" t="str">
        <f t="shared" si="1"/>
        <v/>
      </c>
      <c r="J25" s="51" t="str">
        <f t="shared" si="0"/>
        <v/>
      </c>
      <c r="K25" s="364"/>
    </row>
    <row r="26" customHeight="1" spans="1:11">
      <c r="A26" s="392" t="s">
        <v>327</v>
      </c>
      <c r="B26" s="393"/>
      <c r="C26" s="28"/>
      <c r="D26" s="16"/>
      <c r="E26" s="16"/>
      <c r="F26" s="18"/>
      <c r="G26" s="388">
        <f>SUM(G7:G25)</f>
        <v>0</v>
      </c>
      <c r="H26" s="19">
        <f>SUM(H7:H25)</f>
        <v>0</v>
      </c>
      <c r="I26" s="19">
        <f>SUM(I7:I25)</f>
        <v>0</v>
      </c>
      <c r="J26" s="51" t="str">
        <f t="shared" si="0"/>
        <v/>
      </c>
      <c r="K26" s="364"/>
    </row>
    <row r="27" customHeight="1" spans="1:11">
      <c r="A27" s="392" t="s">
        <v>328</v>
      </c>
      <c r="B27" s="393"/>
      <c r="C27" s="28"/>
      <c r="D27" s="16"/>
      <c r="E27" s="16"/>
      <c r="F27" s="18"/>
      <c r="G27" s="388"/>
      <c r="H27" s="19"/>
      <c r="I27" s="19"/>
      <c r="J27" s="51" t="str">
        <f t="shared" si="0"/>
        <v/>
      </c>
      <c r="K27" s="364"/>
    </row>
    <row r="28" customHeight="1" spans="1:11">
      <c r="A28" s="20" t="s">
        <v>329</v>
      </c>
      <c r="B28" s="21"/>
      <c r="C28" s="21"/>
      <c r="D28" s="16"/>
      <c r="E28" s="16"/>
      <c r="F28" s="18"/>
      <c r="G28" s="388">
        <f>G26-G27</f>
        <v>0</v>
      </c>
      <c r="H28" s="19">
        <f>H26-H27</f>
        <v>0</v>
      </c>
      <c r="I28" s="19">
        <f>I26-I27</f>
        <v>0</v>
      </c>
      <c r="J28" s="51" t="str">
        <f t="shared" si="0"/>
        <v/>
      </c>
      <c r="K28" s="364"/>
    </row>
    <row r="29" customHeight="1" spans="1:11">
      <c r="A29" s="22" t="e">
        <f>#REF!&amp;#REF!</f>
        <v>#REF!</v>
      </c>
      <c r="B29" s="9"/>
      <c r="C29" s="9"/>
      <c r="D29" s="9"/>
      <c r="E29" s="9"/>
      <c r="F29" s="9"/>
      <c r="G29" s="10"/>
      <c r="H29" s="23" t="e">
        <f>"评估人员："&amp;#REF!</f>
        <v>#REF!</v>
      </c>
      <c r="I29" s="23"/>
      <c r="J29" s="23"/>
      <c r="K29" s="10"/>
    </row>
    <row r="30" customHeight="1" spans="1:11">
      <c r="A30" s="22" t="e">
        <f>CONCATENATE(#REF!,#REF!,#REF!,#REF!,#REF!,#REF!,#REF!)</f>
        <v>#REF!</v>
      </c>
      <c r="B30" s="9"/>
      <c r="C30" s="9"/>
      <c r="D30" s="9"/>
      <c r="E30" s="9"/>
      <c r="F30" s="9"/>
      <c r="G30" s="10"/>
      <c r="H30" s="23"/>
      <c r="I30" s="23"/>
      <c r="J30" s="23"/>
      <c r="K30" s="10"/>
    </row>
  </sheetData>
  <mergeCells count="6">
    <mergeCell ref="A2:K2"/>
    <mergeCell ref="A3:K3"/>
    <mergeCell ref="A4:K4"/>
    <mergeCell ref="A26:B26"/>
    <mergeCell ref="A27:B27"/>
    <mergeCell ref="A28:B28"/>
  </mergeCells>
  <dataValidations count="1">
    <dataValidation type="list" allowBlank="1" showInputMessage="1" showErrorMessage="1" sqref="C7:C27">
      <formula1>"银行承兑汇票,商业承兑汇票"</formula1>
    </dataValidation>
  </dataValidations>
  <hyperlinks>
    <hyperlink ref="A1" location="索引目录!E6" display="返回索引页"/>
    <hyperlink ref="B1" location="流动汇总!B8" display="返回流动资产汇总表"/>
  </hyperlinks>
  <printOptions horizontalCentered="1"/>
  <pageMargins left="0.354166666666667" right="0.354166666666667" top="0.786805555555556" bottom="0.786805555555556" header="1.01944444444444" footer="0.511805555555556"/>
  <pageSetup paperSize="9" fitToHeight="0" orientation="landscape"/>
  <headerFooter alignWithMargins="0">
    <oddHeader>&amp;R&amp;"宋体,常规"&amp;10表&amp;"Times New Roman,常规"3-3
&amp;"宋体,常规"共&amp;"Times New Roman,常规"&amp;N&amp;"宋体,常规"页第&amp;"Times New Roman,常规"&amp;P&amp;"宋体,常规"页</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A2" sqref="A2:O2"/>
    </sheetView>
  </sheetViews>
  <sheetFormatPr defaultColWidth="9" defaultRowHeight="15.75" customHeight="1"/>
  <cols>
    <col min="1" max="1" width="5.25" customWidth="1"/>
    <col min="2" max="2" width="23.25" customWidth="1"/>
    <col min="3" max="3" width="7.08333333333333" customWidth="1"/>
    <col min="4" max="4" width="13" customWidth="1"/>
    <col min="5" max="5" width="7.75"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3333333333333" customWidth="1"/>
    <col min="12" max="12" width="10.3333333333333" customWidth="1" outlineLevel="1"/>
    <col min="13" max="13" width="8.5" customWidth="1" outlineLevel="1"/>
    <col min="14" max="14" width="6.75" customWidth="1" outlineLevel="1"/>
  </cols>
  <sheetData>
    <row r="1" ht="15.6" spans="1:15">
      <c r="A1" s="383" t="s">
        <v>126</v>
      </c>
      <c r="B1" s="287" t="s">
        <v>266</v>
      </c>
      <c r="D1" s="4"/>
      <c r="E1" s="4"/>
      <c r="F1" s="4"/>
      <c r="G1" s="4"/>
      <c r="H1" s="4"/>
      <c r="I1" s="4"/>
      <c r="J1" s="4"/>
      <c r="K1" s="4"/>
      <c r="L1" s="4"/>
      <c r="M1" s="4"/>
      <c r="N1" s="4"/>
      <c r="O1" s="362"/>
    </row>
    <row r="2" ht="30" hidden="1" customHeight="1" spans="1:15">
      <c r="A2" s="26" t="s">
        <v>330</v>
      </c>
      <c r="B2" s="26"/>
      <c r="C2" s="26"/>
      <c r="D2" s="26"/>
      <c r="E2" s="26"/>
      <c r="F2" s="26"/>
      <c r="G2" s="26"/>
      <c r="H2" s="26"/>
      <c r="I2" s="26"/>
      <c r="J2" s="26"/>
      <c r="K2" s="26"/>
      <c r="L2" s="26"/>
      <c r="M2" s="26"/>
      <c r="N2" s="26"/>
      <c r="O2" s="26"/>
    </row>
    <row r="3" ht="30" customHeight="1" spans="1:15">
      <c r="A3" s="26" t="s">
        <v>331</v>
      </c>
      <c r="B3" s="26"/>
      <c r="C3" s="26"/>
      <c r="D3" s="26"/>
      <c r="E3" s="26"/>
      <c r="F3" s="26"/>
      <c r="G3" s="26"/>
      <c r="H3" s="26"/>
      <c r="I3" s="26"/>
      <c r="J3" s="26"/>
      <c r="K3" s="26"/>
      <c r="L3" s="26"/>
      <c r="M3" s="26"/>
      <c r="N3" s="26"/>
      <c r="O3" s="26"/>
    </row>
    <row r="4" ht="14.2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9"/>
      <c r="E5" s="9"/>
      <c r="F5" s="9"/>
      <c r="G5" s="268"/>
      <c r="H5" s="268"/>
      <c r="I5" s="274"/>
      <c r="J5" s="274"/>
      <c r="K5" s="10"/>
      <c r="L5" s="10"/>
      <c r="M5" s="10"/>
      <c r="N5" s="10"/>
      <c r="O5" s="363" t="s">
        <v>159</v>
      </c>
    </row>
    <row r="6" ht="18" customHeight="1" spans="1:15">
      <c r="A6" s="31" t="s">
        <v>161</v>
      </c>
      <c r="B6" s="31" t="s">
        <v>332</v>
      </c>
      <c r="C6" s="78" t="s">
        <v>333</v>
      </c>
      <c r="D6" s="31" t="s">
        <v>334</v>
      </c>
      <c r="E6" s="31" t="s">
        <v>335</v>
      </c>
      <c r="F6" s="31" t="s">
        <v>336</v>
      </c>
      <c r="G6" s="269" t="s">
        <v>336</v>
      </c>
      <c r="H6" s="78" t="s">
        <v>337</v>
      </c>
      <c r="I6" s="269" t="s">
        <v>338</v>
      </c>
      <c r="J6" s="275"/>
      <c r="K6" s="386" t="s">
        <v>196</v>
      </c>
      <c r="L6" s="277" t="s">
        <v>197</v>
      </c>
      <c r="M6" s="31" t="s">
        <v>198</v>
      </c>
      <c r="N6" s="321" t="s">
        <v>269</v>
      </c>
      <c r="O6" s="278" t="s">
        <v>164</v>
      </c>
    </row>
    <row r="7" ht="18" customHeight="1" spans="1:15">
      <c r="A7" s="33"/>
      <c r="B7" s="33"/>
      <c r="C7" s="79"/>
      <c r="D7" s="33"/>
      <c r="E7" s="33"/>
      <c r="F7" s="33"/>
      <c r="G7" s="270" t="s">
        <v>339</v>
      </c>
      <c r="H7" s="79"/>
      <c r="I7" s="270" t="s">
        <v>340</v>
      </c>
      <c r="J7" s="270" t="s">
        <v>341</v>
      </c>
      <c r="K7" s="387"/>
      <c r="L7" s="280"/>
      <c r="M7" s="33" t="str">
        <f>IF(L7-K7&lt;&gt;0,L7-K7,IF(K7&lt;&gt;0,0,""))</f>
        <v/>
      </c>
      <c r="N7" s="322"/>
      <c r="O7" s="281"/>
    </row>
    <row r="8" customHeight="1" spans="1:15">
      <c r="A8" s="14"/>
      <c r="B8" s="15"/>
      <c r="C8" s="138"/>
      <c r="D8" s="390"/>
      <c r="E8" s="282"/>
      <c r="F8" s="271" t="str">
        <f>IF(G8&gt;60,"5年以上",IF(G8&gt;48,"4-5年",IF(G8&gt;36,"3-4年",IF(G8&gt;24,"2-3年",IF(G8&gt;12,"1-2年",IF(G8&gt;6,"1年以内",IF(G8&gt;0,"半年以内",IF(G8=0,""))))))))</f>
        <v/>
      </c>
      <c r="G8" s="272">
        <f>IF(E8=0,0,(#REF!-YEAR($E8))*12+#REF!-MONTH($E8)+(#REF!-DAY($E8))/30)</f>
        <v>0</v>
      </c>
      <c r="H8" s="17"/>
      <c r="I8" s="282"/>
      <c r="J8" s="17"/>
      <c r="K8" s="388"/>
      <c r="L8" s="56"/>
      <c r="M8" s="39" t="str">
        <f t="shared" ref="M8:M25" si="0">IF(L8-K8&lt;&gt;0,L8-K8,IF(K8&lt;&gt;0,0,""))</f>
        <v/>
      </c>
      <c r="N8" s="51" t="str">
        <f>IF(K8=0,IF(L8&lt;&gt;0,100,""),IF(K8&lt;0,IF(L8=0,-100,M8/K8*100)))</f>
        <v/>
      </c>
      <c r="O8" s="364"/>
    </row>
    <row r="9" customHeight="1" spans="1:15">
      <c r="A9" s="14"/>
      <c r="B9" s="15"/>
      <c r="C9" s="138"/>
      <c r="D9" s="390"/>
      <c r="E9" s="282"/>
      <c r="F9" s="271" t="str">
        <f t="shared" ref="F9:F25" si="1">IF(G9&gt;60,"5年以上",IF(G9&gt;48,"4-5年",IF(G9&gt;36,"3-4年",IF(G9&gt;24,"2-3年",IF(G9&gt;12,"1-2年",IF(G9&gt;6,"1年以内",IF(G9&gt;0,"半年以内",IF(G9=0,""))))))))</f>
        <v/>
      </c>
      <c r="G9" s="272">
        <f>IF(E9=0,0,(#REF!-YEAR($E9))*12+#REF!-MONTH($E9)+(#REF!-DAY($E9))/30)</f>
        <v>0</v>
      </c>
      <c r="H9" s="17"/>
      <c r="I9" s="282"/>
      <c r="J9" s="17"/>
      <c r="K9" s="388"/>
      <c r="L9" s="56"/>
      <c r="M9" s="39" t="str">
        <f t="shared" si="0"/>
        <v/>
      </c>
      <c r="N9" s="51" t="str">
        <f t="shared" ref="N9:N28" si="2">IF(K9=0,IF(L9&lt;&gt;0,100,""),IF(K9&lt;&gt;0,IF(L9=0,-100,M9/K9*100)))</f>
        <v/>
      </c>
      <c r="O9" s="364"/>
    </row>
    <row r="10" customHeight="1" spans="1:15">
      <c r="A10" s="14"/>
      <c r="B10" s="15"/>
      <c r="C10" s="138"/>
      <c r="D10" s="390"/>
      <c r="E10" s="282"/>
      <c r="F10" s="271" t="str">
        <f t="shared" si="1"/>
        <v/>
      </c>
      <c r="G10" s="272">
        <f>IF(E10=0,0,(#REF!-YEAR($E10))*12+#REF!-MONTH($E10)+(#REF!-DAY($E10))/30)</f>
        <v>0</v>
      </c>
      <c r="H10" s="17"/>
      <c r="I10" s="282"/>
      <c r="J10" s="17"/>
      <c r="K10" s="388"/>
      <c r="L10" s="56"/>
      <c r="M10" s="39" t="str">
        <f t="shared" si="0"/>
        <v/>
      </c>
      <c r="N10" s="51" t="str">
        <f t="shared" si="2"/>
        <v/>
      </c>
      <c r="O10" s="364"/>
    </row>
    <row r="11" customHeight="1" spans="1:15">
      <c r="A11" s="14"/>
      <c r="B11" s="15"/>
      <c r="C11" s="138"/>
      <c r="D11" s="390"/>
      <c r="E11" s="282"/>
      <c r="F11" s="271" t="str">
        <f t="shared" si="1"/>
        <v/>
      </c>
      <c r="G11" s="272">
        <f>IF(E11=0,0,(#REF!-YEAR($E11))*12+#REF!-MONTH($E11)+(#REF!-DAY($E11))/30)</f>
        <v>0</v>
      </c>
      <c r="H11" s="17"/>
      <c r="I11" s="282"/>
      <c r="J11" s="17"/>
      <c r="K11" s="388"/>
      <c r="L11" s="56"/>
      <c r="M11" s="39" t="str">
        <f t="shared" si="0"/>
        <v/>
      </c>
      <c r="N11" s="51" t="str">
        <f t="shared" si="2"/>
        <v/>
      </c>
      <c r="O11" s="364"/>
    </row>
    <row r="12" customHeight="1" spans="1:15">
      <c r="A12" s="14"/>
      <c r="B12" s="15"/>
      <c r="C12" s="138"/>
      <c r="D12" s="390"/>
      <c r="E12" s="282"/>
      <c r="F12" s="271" t="str">
        <f t="shared" si="1"/>
        <v/>
      </c>
      <c r="G12" s="272">
        <f>IF(E12=0,0,(#REF!-YEAR($E12))*12+#REF!-MONTH($E12)+(#REF!-DAY($E12))/30)</f>
        <v>0</v>
      </c>
      <c r="H12" s="17"/>
      <c r="I12" s="282"/>
      <c r="J12" s="17"/>
      <c r="K12" s="388"/>
      <c r="L12" s="56"/>
      <c r="M12" s="39" t="str">
        <f t="shared" si="0"/>
        <v/>
      </c>
      <c r="N12" s="51" t="str">
        <f t="shared" si="2"/>
        <v/>
      </c>
      <c r="O12" s="364"/>
    </row>
    <row r="13" customHeight="1" spans="1:15">
      <c r="A13" s="14"/>
      <c r="B13" s="15"/>
      <c r="C13" s="138"/>
      <c r="D13" s="390"/>
      <c r="E13" s="282"/>
      <c r="F13" s="271" t="str">
        <f t="shared" si="1"/>
        <v/>
      </c>
      <c r="G13" s="272">
        <f>IF(E13=0,0,(#REF!-YEAR($E13))*12+#REF!-MONTH($E13)+(#REF!-DAY($E13))/30)</f>
        <v>0</v>
      </c>
      <c r="H13" s="17"/>
      <c r="I13" s="282"/>
      <c r="J13" s="17"/>
      <c r="K13" s="388"/>
      <c r="L13" s="56"/>
      <c r="M13" s="39" t="str">
        <f t="shared" si="0"/>
        <v/>
      </c>
      <c r="N13" s="51" t="str">
        <f t="shared" si="2"/>
        <v/>
      </c>
      <c r="O13" s="364"/>
    </row>
    <row r="14" customHeight="1" spans="1:15">
      <c r="A14" s="14"/>
      <c r="B14" s="15"/>
      <c r="C14" s="138"/>
      <c r="D14" s="390"/>
      <c r="E14" s="282"/>
      <c r="F14" s="271" t="str">
        <f t="shared" si="1"/>
        <v/>
      </c>
      <c r="G14" s="272">
        <f>IF(E14=0,0,(#REF!-YEAR($E14))*12+#REF!-MONTH($E14)+(#REF!-DAY($E14))/30)</f>
        <v>0</v>
      </c>
      <c r="H14" s="17"/>
      <c r="I14" s="282"/>
      <c r="J14" s="17"/>
      <c r="K14" s="388"/>
      <c r="L14" s="56"/>
      <c r="M14" s="39" t="str">
        <f t="shared" si="0"/>
        <v/>
      </c>
      <c r="N14" s="51" t="str">
        <f t="shared" si="2"/>
        <v/>
      </c>
      <c r="O14" s="364"/>
    </row>
    <row r="15" customHeight="1" spans="1:15">
      <c r="A15" s="14"/>
      <c r="B15" s="15"/>
      <c r="C15" s="138"/>
      <c r="D15" s="390"/>
      <c r="E15" s="282"/>
      <c r="F15" s="271" t="str">
        <f t="shared" si="1"/>
        <v/>
      </c>
      <c r="G15" s="272">
        <f>IF(E15=0,0,(#REF!-YEAR($E15))*12+#REF!-MONTH($E15)+(#REF!-DAY($E15))/30)</f>
        <v>0</v>
      </c>
      <c r="H15" s="17"/>
      <c r="I15" s="282"/>
      <c r="J15" s="17"/>
      <c r="K15" s="388"/>
      <c r="L15" s="56"/>
      <c r="M15" s="39" t="str">
        <f t="shared" si="0"/>
        <v/>
      </c>
      <c r="N15" s="51" t="str">
        <f t="shared" si="2"/>
        <v/>
      </c>
      <c r="O15" s="364"/>
    </row>
    <row r="16" customHeight="1" spans="1:15">
      <c r="A16" s="14"/>
      <c r="B16" s="15"/>
      <c r="C16" s="138"/>
      <c r="D16" s="390"/>
      <c r="E16" s="282"/>
      <c r="F16" s="271" t="str">
        <f t="shared" si="1"/>
        <v/>
      </c>
      <c r="G16" s="272">
        <f>IF(E16=0,0,(#REF!-YEAR($E16))*12+#REF!-MONTH($E16)+(#REF!-DAY($E16))/30)</f>
        <v>0</v>
      </c>
      <c r="H16" s="17"/>
      <c r="I16" s="282"/>
      <c r="J16" s="17"/>
      <c r="K16" s="388"/>
      <c r="L16" s="56"/>
      <c r="M16" s="39" t="str">
        <f t="shared" si="0"/>
        <v/>
      </c>
      <c r="N16" s="51" t="str">
        <f t="shared" si="2"/>
        <v/>
      </c>
      <c r="O16" s="364"/>
    </row>
    <row r="17" customHeight="1" spans="1:15">
      <c r="A17" s="14"/>
      <c r="B17" s="15"/>
      <c r="C17" s="138"/>
      <c r="D17" s="390"/>
      <c r="E17" s="282"/>
      <c r="F17" s="271" t="str">
        <f t="shared" si="1"/>
        <v/>
      </c>
      <c r="G17" s="272">
        <f>IF(E17=0,0,(#REF!-YEAR($E17))*12+#REF!-MONTH($E17)+(#REF!-DAY($E17))/30)</f>
        <v>0</v>
      </c>
      <c r="H17" s="17"/>
      <c r="I17" s="282"/>
      <c r="J17" s="17"/>
      <c r="K17" s="388"/>
      <c r="L17" s="56"/>
      <c r="M17" s="39" t="str">
        <f t="shared" si="0"/>
        <v/>
      </c>
      <c r="N17" s="51" t="str">
        <f t="shared" si="2"/>
        <v/>
      </c>
      <c r="O17" s="364"/>
    </row>
    <row r="18" customHeight="1" spans="1:15">
      <c r="A18" s="14"/>
      <c r="B18" s="15"/>
      <c r="C18" s="138"/>
      <c r="D18" s="390"/>
      <c r="E18" s="282"/>
      <c r="F18" s="271" t="str">
        <f t="shared" si="1"/>
        <v/>
      </c>
      <c r="G18" s="272">
        <f>IF(E18=0,0,(#REF!-YEAR($E18))*12+#REF!-MONTH($E18)+(#REF!-DAY($E18))/30)</f>
        <v>0</v>
      </c>
      <c r="H18" s="17"/>
      <c r="I18" s="282"/>
      <c r="J18" s="17"/>
      <c r="K18" s="388"/>
      <c r="L18" s="56"/>
      <c r="M18" s="39" t="str">
        <f t="shared" si="0"/>
        <v/>
      </c>
      <c r="N18" s="51" t="str">
        <f t="shared" si="2"/>
        <v/>
      </c>
      <c r="O18" s="364"/>
    </row>
    <row r="19" customHeight="1" spans="1:15">
      <c r="A19" s="14"/>
      <c r="B19" s="15"/>
      <c r="C19" s="138"/>
      <c r="D19" s="390"/>
      <c r="E19" s="282"/>
      <c r="F19" s="271" t="str">
        <f t="shared" si="1"/>
        <v/>
      </c>
      <c r="G19" s="272">
        <f>IF(E19=0,0,(#REF!-YEAR($E19))*12+#REF!-MONTH($E19)+(#REF!-DAY($E19))/30)</f>
        <v>0</v>
      </c>
      <c r="H19" s="17"/>
      <c r="I19" s="282"/>
      <c r="J19" s="17"/>
      <c r="K19" s="388"/>
      <c r="L19" s="56"/>
      <c r="M19" s="39" t="str">
        <f t="shared" si="0"/>
        <v/>
      </c>
      <c r="N19" s="51" t="str">
        <f t="shared" si="2"/>
        <v/>
      </c>
      <c r="O19" s="364"/>
    </row>
    <row r="20" customHeight="1" spans="1:15">
      <c r="A20" s="14"/>
      <c r="B20" s="15"/>
      <c r="C20" s="138"/>
      <c r="D20" s="390"/>
      <c r="E20" s="282"/>
      <c r="F20" s="271" t="str">
        <f t="shared" si="1"/>
        <v/>
      </c>
      <c r="G20" s="272">
        <f>IF(E20=0,0,(#REF!-YEAR($E20))*12+#REF!-MONTH($E20)+(#REF!-DAY($E20))/30)</f>
        <v>0</v>
      </c>
      <c r="H20" s="17"/>
      <c r="I20" s="282"/>
      <c r="J20" s="17"/>
      <c r="K20" s="388"/>
      <c r="L20" s="56"/>
      <c r="M20" s="39" t="str">
        <f t="shared" si="0"/>
        <v/>
      </c>
      <c r="N20" s="51" t="str">
        <f t="shared" si="2"/>
        <v/>
      </c>
      <c r="O20" s="364"/>
    </row>
    <row r="21" customHeight="1" spans="1:15">
      <c r="A21" s="14"/>
      <c r="B21" s="15"/>
      <c r="C21" s="138"/>
      <c r="D21" s="390"/>
      <c r="E21" s="282"/>
      <c r="F21" s="271" t="str">
        <f t="shared" si="1"/>
        <v/>
      </c>
      <c r="G21" s="272">
        <f>IF(E21=0,0,(#REF!-YEAR($E21))*12+#REF!-MONTH($E21)+(#REF!-DAY($E21))/30)</f>
        <v>0</v>
      </c>
      <c r="H21" s="17"/>
      <c r="I21" s="282"/>
      <c r="J21" s="17"/>
      <c r="K21" s="388"/>
      <c r="L21" s="56"/>
      <c r="M21" s="39" t="str">
        <f t="shared" si="0"/>
        <v/>
      </c>
      <c r="N21" s="51" t="str">
        <f t="shared" si="2"/>
        <v/>
      </c>
      <c r="O21" s="364"/>
    </row>
    <row r="22" customHeight="1" spans="1:15">
      <c r="A22" s="14"/>
      <c r="B22" s="15"/>
      <c r="C22" s="138"/>
      <c r="D22" s="390"/>
      <c r="E22" s="282"/>
      <c r="F22" s="271" t="str">
        <f t="shared" si="1"/>
        <v/>
      </c>
      <c r="G22" s="272">
        <f>IF(E22=0,0,(#REF!-YEAR($E22))*12+#REF!-MONTH($E22)+(#REF!-DAY($E22))/30)</f>
        <v>0</v>
      </c>
      <c r="H22" s="17"/>
      <c r="I22" s="282"/>
      <c r="J22" s="17"/>
      <c r="K22" s="388"/>
      <c r="L22" s="56"/>
      <c r="M22" s="39" t="str">
        <f t="shared" si="0"/>
        <v/>
      </c>
      <c r="N22" s="51" t="str">
        <f t="shared" si="2"/>
        <v/>
      </c>
      <c r="O22" s="364"/>
    </row>
    <row r="23" customHeight="1" spans="1:15">
      <c r="A23" s="14"/>
      <c r="B23" s="15"/>
      <c r="C23" s="138"/>
      <c r="D23" s="390"/>
      <c r="E23" s="282"/>
      <c r="F23" s="271" t="str">
        <f t="shared" si="1"/>
        <v/>
      </c>
      <c r="G23" s="272">
        <f>IF(E23=0,0,(#REF!-YEAR($E23))*12+#REF!-MONTH($E23)+(#REF!-DAY($E23))/30)</f>
        <v>0</v>
      </c>
      <c r="H23" s="17"/>
      <c r="I23" s="282"/>
      <c r="J23" s="17"/>
      <c r="K23" s="388"/>
      <c r="L23" s="56"/>
      <c r="M23" s="39" t="str">
        <f t="shared" si="0"/>
        <v/>
      </c>
      <c r="N23" s="51" t="str">
        <f t="shared" si="2"/>
        <v/>
      </c>
      <c r="O23" s="364"/>
    </row>
    <row r="24" customHeight="1" spans="1:15">
      <c r="A24" s="14"/>
      <c r="B24" s="15"/>
      <c r="C24" s="138"/>
      <c r="D24" s="390"/>
      <c r="E24" s="282"/>
      <c r="F24" s="271" t="str">
        <f t="shared" si="1"/>
        <v/>
      </c>
      <c r="G24" s="272">
        <f>IF(E24=0,0,(#REF!-YEAR($E24))*12+#REF!-MONTH($E24)+(#REF!-DAY($E24))/30)</f>
        <v>0</v>
      </c>
      <c r="H24" s="17"/>
      <c r="I24" s="282"/>
      <c r="J24" s="17"/>
      <c r="K24" s="388"/>
      <c r="L24" s="56"/>
      <c r="M24" s="39" t="str">
        <f t="shared" si="0"/>
        <v/>
      </c>
      <c r="N24" s="51" t="str">
        <f t="shared" si="2"/>
        <v/>
      </c>
      <c r="O24" s="364"/>
    </row>
    <row r="25" customHeight="1" spans="1:15">
      <c r="A25" s="14"/>
      <c r="B25" s="15"/>
      <c r="C25" s="138"/>
      <c r="D25" s="390"/>
      <c r="E25" s="282"/>
      <c r="F25" s="271" t="str">
        <f t="shared" si="1"/>
        <v/>
      </c>
      <c r="G25" s="272">
        <f>IF(E25=0,0,(#REF!-YEAR($E25))*12+#REF!-MONTH($E25)+(#REF!-DAY($E25))/30)</f>
        <v>0</v>
      </c>
      <c r="H25" s="17"/>
      <c r="I25" s="282"/>
      <c r="J25" s="17"/>
      <c r="K25" s="388"/>
      <c r="L25" s="56"/>
      <c r="M25" s="39" t="str">
        <f t="shared" si="0"/>
        <v/>
      </c>
      <c r="N25" s="51" t="str">
        <f t="shared" si="2"/>
        <v/>
      </c>
      <c r="O25" s="364"/>
    </row>
    <row r="26" customHeight="1" spans="1:15">
      <c r="A26" s="20" t="s">
        <v>329</v>
      </c>
      <c r="B26" s="21"/>
      <c r="C26" s="21"/>
      <c r="D26" s="14"/>
      <c r="E26" s="273"/>
      <c r="F26" s="17"/>
      <c r="G26" s="273"/>
      <c r="H26" s="17">
        <f>SUM(H8:H25)</f>
        <v>0</v>
      </c>
      <c r="I26" s="282"/>
      <c r="J26" s="17"/>
      <c r="K26" s="388">
        <f>SUM(K8:K25)</f>
        <v>0</v>
      </c>
      <c r="L26" s="19">
        <f>SUM(L8:L25)</f>
        <v>0</v>
      </c>
      <c r="M26" s="19">
        <f>SUM(M8:M25)</f>
        <v>0</v>
      </c>
      <c r="N26" s="51" t="str">
        <f t="shared" si="2"/>
        <v/>
      </c>
      <c r="O26" s="364"/>
    </row>
    <row r="27" customHeight="1" spans="1:15">
      <c r="A27" s="20" t="s">
        <v>342</v>
      </c>
      <c r="B27" s="21"/>
      <c r="C27" s="21"/>
      <c r="D27" s="14"/>
      <c r="E27" s="273"/>
      <c r="F27" s="17"/>
      <c r="G27" s="273"/>
      <c r="H27" s="17"/>
      <c r="I27" s="282"/>
      <c r="J27" s="17"/>
      <c r="K27" s="388"/>
      <c r="L27" s="19"/>
      <c r="M27" s="19"/>
      <c r="N27" s="51" t="str">
        <f t="shared" si="2"/>
        <v/>
      </c>
      <c r="O27" s="364"/>
    </row>
    <row r="28" customHeight="1" spans="1:15">
      <c r="A28" s="20" t="s">
        <v>343</v>
      </c>
      <c r="B28" s="21"/>
      <c r="C28" s="21"/>
      <c r="D28" s="18"/>
      <c r="E28" s="273"/>
      <c r="F28" s="17"/>
      <c r="G28" s="273"/>
      <c r="H28" s="17">
        <f>H26-H27</f>
        <v>0</v>
      </c>
      <c r="I28" s="282"/>
      <c r="J28" s="17"/>
      <c r="K28" s="388">
        <f>K26-K27</f>
        <v>0</v>
      </c>
      <c r="L28" s="19">
        <f>L26-L27</f>
        <v>0</v>
      </c>
      <c r="M28" s="19">
        <f>M26-M27</f>
        <v>0</v>
      </c>
      <c r="N28" s="51" t="str">
        <f t="shared" si="2"/>
        <v/>
      </c>
      <c r="O28" s="364"/>
    </row>
    <row r="29" customHeight="1" spans="1:15">
      <c r="A29" s="22" t="e">
        <f>#REF!&amp;#REF!</f>
        <v>#REF!</v>
      </c>
      <c r="B29" s="9"/>
      <c r="C29" s="9"/>
      <c r="D29" s="9"/>
      <c r="E29" s="9"/>
      <c r="F29" s="9"/>
      <c r="G29" s="112"/>
      <c r="H29" s="23"/>
      <c r="I29" s="23"/>
      <c r="J29" s="23"/>
      <c r="K29" s="10"/>
      <c r="L29" s="23" t="e">
        <f>"评估人员："&amp;#REF!</f>
        <v>#REF!</v>
      </c>
      <c r="M29" s="23"/>
      <c r="N29" s="23"/>
      <c r="O29" s="10"/>
    </row>
    <row r="30" customHeight="1" spans="1:15">
      <c r="A30" s="22" t="e">
        <f>CONCATENATE(#REF!,#REF!,#REF!,#REF!,#REF!,#REF!,#REF!)</f>
        <v>#REF!</v>
      </c>
      <c r="B30" s="9"/>
      <c r="C30" s="9"/>
      <c r="D30" s="9"/>
      <c r="E30" s="9"/>
      <c r="F30" s="9"/>
      <c r="G30" s="23"/>
      <c r="H30" s="23"/>
      <c r="I30" s="23"/>
      <c r="J30" s="23"/>
      <c r="K30" s="10"/>
      <c r="L30" s="23"/>
      <c r="M30" s="23"/>
      <c r="N30" s="23"/>
      <c r="O30" s="10"/>
    </row>
    <row r="31" customHeight="1" spans="1:15">
      <c r="A31" s="9"/>
      <c r="B31" s="384" t="s">
        <v>344</v>
      </c>
      <c r="C31" s="385" t="s">
        <v>345</v>
      </c>
      <c r="D31" s="9"/>
      <c r="E31" s="9"/>
      <c r="F31" s="9"/>
      <c r="G31" s="23"/>
      <c r="H31" s="23"/>
      <c r="I31" s="23"/>
      <c r="J31" s="23"/>
      <c r="K31" s="10"/>
      <c r="L31" s="23"/>
      <c r="M31" s="23"/>
      <c r="N31" s="23"/>
      <c r="O31" s="10"/>
    </row>
    <row r="32" customHeight="1" spans="1:15">
      <c r="A32" s="9"/>
      <c r="B32" s="11" t="s">
        <v>346</v>
      </c>
      <c r="C32" s="9" t="s">
        <v>347</v>
      </c>
      <c r="D32" s="9"/>
      <c r="E32" s="9"/>
      <c r="F32" s="9"/>
      <c r="G32" s="23"/>
      <c r="H32" s="23"/>
      <c r="I32" s="23"/>
      <c r="J32" s="23"/>
      <c r="K32" s="10"/>
      <c r="L32" s="23"/>
      <c r="M32" s="23"/>
      <c r="N32" s="23"/>
      <c r="O32" s="10"/>
    </row>
    <row r="33" customHeight="1" spans="1:15">
      <c r="A33" s="9"/>
      <c r="B33" s="9"/>
      <c r="C33" s="9" t="s">
        <v>348</v>
      </c>
      <c r="D33" s="9"/>
      <c r="E33" s="9"/>
      <c r="F33" s="9"/>
      <c r="G33" s="23"/>
      <c r="H33" s="23"/>
      <c r="I33" s="23"/>
      <c r="J33" s="23"/>
      <c r="K33" s="10"/>
      <c r="L33" s="23"/>
      <c r="M33" s="23"/>
      <c r="N33" s="23"/>
      <c r="O33" s="10"/>
    </row>
    <row r="34" customHeight="1" spans="1:15">
      <c r="A34" s="9"/>
      <c r="B34" s="9"/>
      <c r="C34" s="9" t="s">
        <v>349</v>
      </c>
      <c r="D34" s="9"/>
      <c r="E34" s="9"/>
      <c r="F34" s="9"/>
      <c r="G34" s="23"/>
      <c r="H34" s="23"/>
      <c r="I34" s="23"/>
      <c r="J34" s="23"/>
      <c r="K34" s="10"/>
      <c r="L34" s="23"/>
      <c r="M34" s="23"/>
      <c r="N34" s="23"/>
      <c r="O34" s="10"/>
    </row>
    <row r="35" customHeight="1" spans="1:15">
      <c r="A35" s="9"/>
      <c r="B35" s="9"/>
      <c r="C35" s="9" t="s">
        <v>350</v>
      </c>
      <c r="D35" s="9"/>
      <c r="E35" s="9"/>
      <c r="F35" s="9"/>
      <c r="G35" s="23"/>
      <c r="H35" s="23"/>
      <c r="I35" s="23"/>
      <c r="J35" s="23"/>
      <c r="K35" s="10"/>
      <c r="L35" s="23"/>
      <c r="M35" s="23"/>
      <c r="N35" s="23"/>
      <c r="O35" s="10"/>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3">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 type="list" allowBlank="1" showInputMessage="1" showErrorMessage="1" sqref="D8:D25">
      <formula1>应收账款业务内容</formula1>
    </dataValidation>
  </dataValidations>
  <hyperlinks>
    <hyperlink ref="A1" location="索引目录!E6" display="返回索引页"/>
    <hyperlink ref="B1" location="流动汇总!B9" display="返回流动资产汇总表"/>
  </hyperlinks>
  <printOptions horizontalCentered="1"/>
  <pageMargins left="0.354166666666667" right="0.354166666666667" top="0.786805555555556" bottom="0.786805555555556" header="0.939583333333333" footer="0.511805555555556"/>
  <pageSetup paperSize="9" scale="89" fitToHeight="0" orientation="landscape"/>
  <headerFooter alignWithMargins="0">
    <oddHeader>&amp;R&amp;"宋体,常规"&amp;10表&amp;"Times New Roman,常规"3-4
&amp;"宋体,常规"共&amp;"Times New Roman,常规"&amp;N&amp;"宋体,常规"页第&amp;"Times New Roman,常规"&amp;P&amp;"宋体,常规"页</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2" sqref="A2:O2"/>
    </sheetView>
  </sheetViews>
  <sheetFormatPr defaultColWidth="9" defaultRowHeight="15.75" customHeight="1"/>
  <cols>
    <col min="1" max="1" width="6.33333333333333" customWidth="1"/>
    <col min="2" max="2" width="21.75" customWidth="1"/>
    <col min="3" max="3" width="8.25" customWidth="1"/>
    <col min="4" max="4" width="11" customWidth="1"/>
    <col min="5" max="5" width="8.08333333333333" customWidth="1"/>
    <col min="6" max="6" width="6.58333333333333" customWidth="1"/>
    <col min="7" max="8" width="9.08333333333333" customWidth="1" outlineLevel="1"/>
    <col min="9" max="9" width="11.3333333333333" customWidth="1" outlineLevel="1"/>
    <col min="10" max="10" width="11" customWidth="1" outlineLevel="1"/>
    <col min="11" max="11" width="13.3333333333333" customWidth="1"/>
    <col min="12" max="12" width="10.3333333333333" customWidth="1" outlineLevel="1"/>
    <col min="13" max="13" width="8.5" customWidth="1" outlineLevel="1"/>
    <col min="14" max="14" width="5.75" customWidth="1" outlineLevel="1"/>
  </cols>
  <sheetData>
    <row r="1" ht="15.6" spans="1:15">
      <c r="A1" s="383" t="s">
        <v>126</v>
      </c>
      <c r="B1" s="287" t="s">
        <v>266</v>
      </c>
      <c r="D1" s="4"/>
      <c r="E1" s="4"/>
      <c r="F1" s="4"/>
      <c r="G1" s="4"/>
      <c r="H1" s="4"/>
      <c r="I1" s="4"/>
      <c r="J1" s="4"/>
      <c r="K1" s="4"/>
      <c r="L1" s="4"/>
      <c r="M1" s="4"/>
      <c r="N1" s="4"/>
      <c r="O1" s="362"/>
    </row>
    <row r="2" ht="30" hidden="1" customHeight="1" spans="1:15">
      <c r="A2" s="5" t="s">
        <v>351</v>
      </c>
      <c r="B2" s="5"/>
      <c r="C2" s="5"/>
      <c r="D2" s="5"/>
      <c r="E2" s="5"/>
      <c r="F2" s="5"/>
      <c r="G2" s="5"/>
      <c r="H2" s="5"/>
      <c r="I2" s="5"/>
      <c r="J2" s="5"/>
      <c r="K2" s="5"/>
      <c r="L2" s="5"/>
      <c r="M2" s="5"/>
      <c r="N2" s="5"/>
      <c r="O2" s="5"/>
    </row>
    <row r="3" ht="30" customHeight="1" spans="1:15">
      <c r="A3" s="5" t="s">
        <v>352</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7"/>
      <c r="M4" s="7"/>
      <c r="N4" s="7"/>
      <c r="O4" s="7"/>
    </row>
    <row r="5" customHeight="1" spans="1:15">
      <c r="A5" s="8" t="e">
        <f>#REF!&amp;#REF!</f>
        <v>#REF!</v>
      </c>
      <c r="B5" s="9"/>
      <c r="C5" s="9"/>
      <c r="D5" s="9"/>
      <c r="E5" s="9"/>
      <c r="F5" s="9"/>
      <c r="G5" s="9"/>
      <c r="H5" s="9"/>
      <c r="I5" s="9"/>
      <c r="J5" s="9"/>
      <c r="K5" s="10"/>
      <c r="L5" s="10"/>
      <c r="M5" s="10"/>
      <c r="N5" s="10"/>
      <c r="O5" s="363" t="s">
        <v>159</v>
      </c>
    </row>
    <row r="6" ht="18" customHeight="1" spans="1:15">
      <c r="A6" s="31" t="s">
        <v>161</v>
      </c>
      <c r="B6" s="78" t="s">
        <v>353</v>
      </c>
      <c r="C6" s="78" t="s">
        <v>333</v>
      </c>
      <c r="D6" s="31" t="s">
        <v>334</v>
      </c>
      <c r="E6" s="31" t="s">
        <v>335</v>
      </c>
      <c r="F6" s="31" t="s">
        <v>336</v>
      </c>
      <c r="G6" s="269" t="s">
        <v>336</v>
      </c>
      <c r="H6" s="78" t="s">
        <v>337</v>
      </c>
      <c r="I6" s="269" t="s">
        <v>338</v>
      </c>
      <c r="J6" s="275"/>
      <c r="K6" s="386" t="s">
        <v>196</v>
      </c>
      <c r="L6" s="277" t="s">
        <v>197</v>
      </c>
      <c r="M6" s="31" t="s">
        <v>198</v>
      </c>
      <c r="N6" s="321" t="s">
        <v>269</v>
      </c>
      <c r="O6" s="278" t="s">
        <v>164</v>
      </c>
    </row>
    <row r="7" ht="18" customHeight="1" spans="1:15">
      <c r="A7" s="33"/>
      <c r="B7" s="79"/>
      <c r="C7" s="79"/>
      <c r="D7" s="33"/>
      <c r="E7" s="33"/>
      <c r="F7" s="33"/>
      <c r="G7" s="270" t="s">
        <v>339</v>
      </c>
      <c r="H7" s="79"/>
      <c r="I7" s="270" t="s">
        <v>340</v>
      </c>
      <c r="J7" s="270" t="s">
        <v>341</v>
      </c>
      <c r="K7" s="387"/>
      <c r="L7" s="280"/>
      <c r="M7" s="33" t="str">
        <f>IF(L7-K7&lt;&gt;0,L7-K7,IF(K7&lt;&gt;0,0,""))</f>
        <v/>
      </c>
      <c r="N7" s="322"/>
      <c r="O7" s="281"/>
    </row>
    <row r="8" customHeight="1" spans="1:15">
      <c r="A8" s="14"/>
      <c r="B8" s="15"/>
      <c r="C8" s="138"/>
      <c r="D8" s="390"/>
      <c r="E8" s="282"/>
      <c r="F8" s="271" t="str">
        <f>IF(G8&gt;60,"5年以上",IF(G8&gt;48,"4-5年",IF(G8&gt;36,"3-4年",IF(G8&gt;24,"2-3年",IF(G8&gt;12,"1-2年",IF(G8&gt;6,"1年以内",IF(G8&gt;0,"半年以内",IF(G8=0,""))))))))</f>
        <v/>
      </c>
      <c r="G8" s="272">
        <f>IF(E8=0,0,(#REF!-YEAR($E8))*12+#REF!-MONTH($E8)+(#REF!-DAY($E8))/30)</f>
        <v>0</v>
      </c>
      <c r="H8" s="17"/>
      <c r="I8" s="282"/>
      <c r="J8" s="17"/>
      <c r="K8" s="388"/>
      <c r="L8" s="56"/>
      <c r="M8" s="39" t="str">
        <f>IF(L8-K8&lt;&gt;0,L8-K8,IF(K8&lt;&gt;0,0,""))</f>
        <v/>
      </c>
      <c r="N8" s="56" t="str">
        <f t="shared" ref="N8:N28" si="0">IF(K8=0,"",(L8-K8)/K8*100)</f>
        <v/>
      </c>
      <c r="O8" s="364"/>
    </row>
    <row r="9" customHeight="1" spans="1:15">
      <c r="A9" s="14"/>
      <c r="B9" s="15"/>
      <c r="C9" s="138"/>
      <c r="D9" s="390"/>
      <c r="E9" s="391"/>
      <c r="F9" s="271" t="str">
        <f t="shared" ref="F9:F25" si="1">IF(G9&gt;60,"5年以上",IF(G9&gt;48,"4-5年",IF(G9&gt;36,"3-4年",IF(G9&gt;24,"2-3年",IF(G9&gt;12,"1-2年",IF(G9&gt;6,"1年以内",IF(G9&gt;0,"半年以内",IF(G9=0,""))))))))</f>
        <v/>
      </c>
      <c r="G9" s="272">
        <f>IF(E9=0,0,(#REF!-YEAR($E9))*12+#REF!-MONTH($E9)+(#REF!-DAY($E9))/30)</f>
        <v>0</v>
      </c>
      <c r="H9" s="367"/>
      <c r="I9" s="367"/>
      <c r="J9" s="367"/>
      <c r="K9" s="388"/>
      <c r="L9" s="56"/>
      <c r="M9" s="39" t="str">
        <f t="shared" ref="M9:M25" si="2">IF(L9-K9&lt;&gt;0,L9-K9,IF(K9&lt;&gt;0,0,""))</f>
        <v/>
      </c>
      <c r="N9" s="56" t="str">
        <f t="shared" si="0"/>
        <v/>
      </c>
      <c r="O9" s="364"/>
    </row>
    <row r="10" customHeight="1" spans="1:15">
      <c r="A10" s="14"/>
      <c r="B10" s="15"/>
      <c r="C10" s="138"/>
      <c r="D10" s="390"/>
      <c r="E10" s="391"/>
      <c r="F10" s="271" t="str">
        <f t="shared" si="1"/>
        <v/>
      </c>
      <c r="G10" s="272">
        <f>IF(E10=0,0,(#REF!-YEAR($E10))*12+#REF!-MONTH($E10)+(#REF!-DAY($E10))/30)</f>
        <v>0</v>
      </c>
      <c r="H10" s="367"/>
      <c r="I10" s="367"/>
      <c r="J10" s="367"/>
      <c r="K10" s="388"/>
      <c r="L10" s="56"/>
      <c r="M10" s="39" t="str">
        <f t="shared" si="2"/>
        <v/>
      </c>
      <c r="N10" s="56" t="str">
        <f t="shared" si="0"/>
        <v/>
      </c>
      <c r="O10" s="364"/>
    </row>
    <row r="11" customHeight="1" spans="1:15">
      <c r="A11" s="14"/>
      <c r="B11" s="15"/>
      <c r="C11" s="138"/>
      <c r="D11" s="390"/>
      <c r="E11" s="391"/>
      <c r="F11" s="271" t="str">
        <f t="shared" si="1"/>
        <v/>
      </c>
      <c r="G11" s="272">
        <f>IF(E11=0,0,(#REF!-YEAR($E11))*12+#REF!-MONTH($E11)+(#REF!-DAY($E11))/30)</f>
        <v>0</v>
      </c>
      <c r="H11" s="367"/>
      <c r="I11" s="367"/>
      <c r="J11" s="367"/>
      <c r="K11" s="388"/>
      <c r="L11" s="56"/>
      <c r="M11" s="39" t="str">
        <f t="shared" si="2"/>
        <v/>
      </c>
      <c r="N11" s="56" t="str">
        <f t="shared" si="0"/>
        <v/>
      </c>
      <c r="O11" s="364"/>
    </row>
    <row r="12" customHeight="1" spans="1:15">
      <c r="A12" s="14"/>
      <c r="B12" s="15"/>
      <c r="C12" s="138"/>
      <c r="D12" s="390"/>
      <c r="E12" s="391"/>
      <c r="F12" s="271" t="str">
        <f t="shared" si="1"/>
        <v/>
      </c>
      <c r="G12" s="272">
        <f>IF(E12=0,0,(#REF!-YEAR($E12))*12+#REF!-MONTH($E12)+(#REF!-DAY($E12))/30)</f>
        <v>0</v>
      </c>
      <c r="H12" s="367"/>
      <c r="I12" s="367"/>
      <c r="J12" s="367"/>
      <c r="K12" s="388"/>
      <c r="L12" s="56"/>
      <c r="M12" s="39" t="str">
        <f t="shared" si="2"/>
        <v/>
      </c>
      <c r="N12" s="56" t="str">
        <f t="shared" si="0"/>
        <v/>
      </c>
      <c r="O12" s="364"/>
    </row>
    <row r="13" customHeight="1" spans="1:15">
      <c r="A13" s="14"/>
      <c r="B13" s="15"/>
      <c r="C13" s="138"/>
      <c r="D13" s="390"/>
      <c r="E13" s="391"/>
      <c r="F13" s="271" t="str">
        <f t="shared" si="1"/>
        <v/>
      </c>
      <c r="G13" s="272">
        <f>IF(E13=0,0,(#REF!-YEAR($E13))*12+#REF!-MONTH($E13)+(#REF!-DAY($E13))/30)</f>
        <v>0</v>
      </c>
      <c r="H13" s="367"/>
      <c r="I13" s="367"/>
      <c r="J13" s="367"/>
      <c r="K13" s="388"/>
      <c r="L13" s="56"/>
      <c r="M13" s="39" t="str">
        <f t="shared" si="2"/>
        <v/>
      </c>
      <c r="N13" s="56" t="str">
        <f t="shared" si="0"/>
        <v/>
      </c>
      <c r="O13" s="364"/>
    </row>
    <row r="14" customHeight="1" spans="1:15">
      <c r="A14" s="14"/>
      <c r="B14" s="15"/>
      <c r="C14" s="138"/>
      <c r="D14" s="390"/>
      <c r="E14" s="391"/>
      <c r="F14" s="271" t="str">
        <f t="shared" si="1"/>
        <v/>
      </c>
      <c r="G14" s="272">
        <f>IF(E14=0,0,(#REF!-YEAR($E14))*12+#REF!-MONTH($E14)+(#REF!-DAY($E14))/30)</f>
        <v>0</v>
      </c>
      <c r="H14" s="367"/>
      <c r="I14" s="367"/>
      <c r="J14" s="367"/>
      <c r="K14" s="388"/>
      <c r="L14" s="56"/>
      <c r="M14" s="39" t="str">
        <f t="shared" si="2"/>
        <v/>
      </c>
      <c r="N14" s="56" t="str">
        <f t="shared" si="0"/>
        <v/>
      </c>
      <c r="O14" s="364"/>
    </row>
    <row r="15" customHeight="1" spans="1:15">
      <c r="A15" s="14"/>
      <c r="B15" s="15"/>
      <c r="C15" s="138"/>
      <c r="D15" s="390"/>
      <c r="E15" s="391"/>
      <c r="F15" s="271" t="str">
        <f t="shared" si="1"/>
        <v/>
      </c>
      <c r="G15" s="272">
        <f>IF(E15=0,0,(#REF!-YEAR($E15))*12+#REF!-MONTH($E15)+(#REF!-DAY($E15))/30)</f>
        <v>0</v>
      </c>
      <c r="H15" s="367"/>
      <c r="I15" s="367"/>
      <c r="J15" s="367"/>
      <c r="K15" s="388"/>
      <c r="L15" s="56"/>
      <c r="M15" s="39" t="str">
        <f t="shared" si="2"/>
        <v/>
      </c>
      <c r="N15" s="56" t="str">
        <f t="shared" si="0"/>
        <v/>
      </c>
      <c r="O15" s="364"/>
    </row>
    <row r="16" customHeight="1" spans="1:15">
      <c r="A16" s="14"/>
      <c r="B16" s="15"/>
      <c r="C16" s="138"/>
      <c r="D16" s="390"/>
      <c r="E16" s="391"/>
      <c r="F16" s="271" t="str">
        <f t="shared" si="1"/>
        <v/>
      </c>
      <c r="G16" s="272">
        <f>IF(E16=0,0,(#REF!-YEAR($E16))*12+#REF!-MONTH($E16)+(#REF!-DAY($E16))/30)</f>
        <v>0</v>
      </c>
      <c r="H16" s="367"/>
      <c r="I16" s="367"/>
      <c r="J16" s="367"/>
      <c r="K16" s="388"/>
      <c r="L16" s="56"/>
      <c r="M16" s="39" t="str">
        <f t="shared" si="2"/>
        <v/>
      </c>
      <c r="N16" s="56" t="str">
        <f t="shared" si="0"/>
        <v/>
      </c>
      <c r="O16" s="364"/>
    </row>
    <row r="17" customHeight="1" spans="1:15">
      <c r="A17" s="14"/>
      <c r="B17" s="15"/>
      <c r="C17" s="138"/>
      <c r="D17" s="390"/>
      <c r="E17" s="391"/>
      <c r="F17" s="271" t="str">
        <f t="shared" si="1"/>
        <v/>
      </c>
      <c r="G17" s="272">
        <f>IF(E17=0,0,(#REF!-YEAR($E17))*12+#REF!-MONTH($E17)+(#REF!-DAY($E17))/30)</f>
        <v>0</v>
      </c>
      <c r="H17" s="367"/>
      <c r="I17" s="367"/>
      <c r="J17" s="367"/>
      <c r="K17" s="388"/>
      <c r="L17" s="56"/>
      <c r="M17" s="39" t="str">
        <f t="shared" si="2"/>
        <v/>
      </c>
      <c r="N17" s="56" t="str">
        <f t="shared" si="0"/>
        <v/>
      </c>
      <c r="O17" s="364"/>
    </row>
    <row r="18" customHeight="1" spans="1:15">
      <c r="A18" s="14"/>
      <c r="B18" s="15"/>
      <c r="C18" s="138"/>
      <c r="D18" s="390"/>
      <c r="E18" s="391"/>
      <c r="F18" s="271" t="str">
        <f t="shared" si="1"/>
        <v/>
      </c>
      <c r="G18" s="272">
        <f>IF(E18=0,0,(#REF!-YEAR($E18))*12+#REF!-MONTH($E18)+(#REF!-DAY($E18))/30)</f>
        <v>0</v>
      </c>
      <c r="H18" s="367"/>
      <c r="I18" s="367"/>
      <c r="J18" s="367"/>
      <c r="K18" s="388"/>
      <c r="L18" s="56"/>
      <c r="M18" s="39" t="str">
        <f t="shared" si="2"/>
        <v/>
      </c>
      <c r="N18" s="56" t="str">
        <f t="shared" si="0"/>
        <v/>
      </c>
      <c r="O18" s="364"/>
    </row>
    <row r="19" customHeight="1" spans="1:15">
      <c r="A19" s="14"/>
      <c r="B19" s="15"/>
      <c r="C19" s="138"/>
      <c r="D19" s="390"/>
      <c r="E19" s="391"/>
      <c r="F19" s="271" t="str">
        <f t="shared" si="1"/>
        <v/>
      </c>
      <c r="G19" s="272">
        <f>IF(E19=0,0,(#REF!-YEAR($E19))*12+#REF!-MONTH($E19)+(#REF!-DAY($E19))/30)</f>
        <v>0</v>
      </c>
      <c r="H19" s="367"/>
      <c r="I19" s="367"/>
      <c r="J19" s="367"/>
      <c r="K19" s="388"/>
      <c r="L19" s="56"/>
      <c r="M19" s="39" t="str">
        <f t="shared" si="2"/>
        <v/>
      </c>
      <c r="N19" s="56" t="str">
        <f t="shared" si="0"/>
        <v/>
      </c>
      <c r="O19" s="364"/>
    </row>
    <row r="20" customHeight="1" spans="1:15">
      <c r="A20" s="14"/>
      <c r="B20" s="15"/>
      <c r="C20" s="138"/>
      <c r="D20" s="390"/>
      <c r="E20" s="391"/>
      <c r="F20" s="271" t="str">
        <f t="shared" si="1"/>
        <v/>
      </c>
      <c r="G20" s="272">
        <f>IF(E20=0,0,(#REF!-YEAR($E20))*12+#REF!-MONTH($E20)+(#REF!-DAY($E20))/30)</f>
        <v>0</v>
      </c>
      <c r="H20" s="367"/>
      <c r="I20" s="367"/>
      <c r="J20" s="367"/>
      <c r="K20" s="388"/>
      <c r="L20" s="56"/>
      <c r="M20" s="39" t="str">
        <f t="shared" si="2"/>
        <v/>
      </c>
      <c r="N20" s="56" t="str">
        <f t="shared" si="0"/>
        <v/>
      </c>
      <c r="O20" s="364"/>
    </row>
    <row r="21" customHeight="1" spans="1:15">
      <c r="A21" s="14"/>
      <c r="B21" s="15"/>
      <c r="C21" s="138"/>
      <c r="D21" s="390"/>
      <c r="E21" s="391"/>
      <c r="F21" s="271" t="str">
        <f t="shared" si="1"/>
        <v/>
      </c>
      <c r="G21" s="272">
        <f>IF(E21=0,0,(#REF!-YEAR($E21))*12+#REF!-MONTH($E21)+(#REF!-DAY($E21))/30)</f>
        <v>0</v>
      </c>
      <c r="H21" s="367"/>
      <c r="I21" s="367"/>
      <c r="J21" s="367"/>
      <c r="K21" s="388"/>
      <c r="L21" s="56"/>
      <c r="M21" s="39" t="str">
        <f t="shared" si="2"/>
        <v/>
      </c>
      <c r="N21" s="56" t="str">
        <f t="shared" si="0"/>
        <v/>
      </c>
      <c r="O21" s="364"/>
    </row>
    <row r="22" customHeight="1" spans="1:15">
      <c r="A22" s="14"/>
      <c r="B22" s="15"/>
      <c r="C22" s="138"/>
      <c r="D22" s="390"/>
      <c r="E22" s="391"/>
      <c r="F22" s="271" t="str">
        <f t="shared" si="1"/>
        <v/>
      </c>
      <c r="G22" s="272">
        <f>IF(E22=0,0,(#REF!-YEAR($E22))*12+#REF!-MONTH($E22)+(#REF!-DAY($E22))/30)</f>
        <v>0</v>
      </c>
      <c r="H22" s="367"/>
      <c r="I22" s="367"/>
      <c r="J22" s="367"/>
      <c r="K22" s="388"/>
      <c r="L22" s="56"/>
      <c r="M22" s="39" t="str">
        <f t="shared" si="2"/>
        <v/>
      </c>
      <c r="N22" s="56" t="str">
        <f t="shared" si="0"/>
        <v/>
      </c>
      <c r="O22" s="364"/>
    </row>
    <row r="23" customHeight="1" spans="1:15">
      <c r="A23" s="14"/>
      <c r="B23" s="15"/>
      <c r="C23" s="138"/>
      <c r="D23" s="390"/>
      <c r="E23" s="391"/>
      <c r="F23" s="271" t="str">
        <f t="shared" si="1"/>
        <v/>
      </c>
      <c r="G23" s="272">
        <f>IF(E23=0,0,(#REF!-YEAR($E23))*12+#REF!-MONTH($E23)+(#REF!-DAY($E23))/30)</f>
        <v>0</v>
      </c>
      <c r="H23" s="367"/>
      <c r="I23" s="367"/>
      <c r="J23" s="367"/>
      <c r="K23" s="388"/>
      <c r="L23" s="56"/>
      <c r="M23" s="39" t="str">
        <f t="shared" si="2"/>
        <v/>
      </c>
      <c r="N23" s="56" t="str">
        <f t="shared" si="0"/>
        <v/>
      </c>
      <c r="O23" s="364"/>
    </row>
    <row r="24" customHeight="1" spans="1:15">
      <c r="A24" s="14"/>
      <c r="B24" s="15"/>
      <c r="C24" s="138"/>
      <c r="D24" s="390"/>
      <c r="E24" s="391"/>
      <c r="F24" s="271" t="str">
        <f t="shared" si="1"/>
        <v/>
      </c>
      <c r="G24" s="272">
        <f>IF(E24=0,0,(#REF!-YEAR($E24))*12+#REF!-MONTH($E24)+(#REF!-DAY($E24))/30)</f>
        <v>0</v>
      </c>
      <c r="H24" s="367"/>
      <c r="I24" s="367"/>
      <c r="J24" s="367"/>
      <c r="K24" s="388"/>
      <c r="L24" s="56"/>
      <c r="M24" s="39" t="str">
        <f t="shared" si="2"/>
        <v/>
      </c>
      <c r="N24" s="56" t="str">
        <f t="shared" si="0"/>
        <v/>
      </c>
      <c r="O24" s="364"/>
    </row>
    <row r="25" customHeight="1" spans="1:15">
      <c r="A25" s="14"/>
      <c r="B25" s="15"/>
      <c r="C25" s="138"/>
      <c r="D25" s="390"/>
      <c r="E25" s="391"/>
      <c r="F25" s="271" t="str">
        <f t="shared" si="1"/>
        <v/>
      </c>
      <c r="G25" s="272">
        <f>IF(E25=0,0,(#REF!-YEAR($E25))*12+#REF!-MONTH($E25)+(#REF!-DAY($E25))/30)</f>
        <v>0</v>
      </c>
      <c r="H25" s="367"/>
      <c r="I25" s="367"/>
      <c r="J25" s="367"/>
      <c r="K25" s="388"/>
      <c r="L25" s="56"/>
      <c r="M25" s="39" t="str">
        <f t="shared" si="2"/>
        <v/>
      </c>
      <c r="N25" s="56" t="str">
        <f t="shared" si="0"/>
        <v/>
      </c>
      <c r="O25" s="364"/>
    </row>
    <row r="26" customHeight="1" spans="1:15">
      <c r="A26" s="20" t="s">
        <v>329</v>
      </c>
      <c r="B26" s="21"/>
      <c r="C26" s="21"/>
      <c r="D26" s="14"/>
      <c r="E26" s="273"/>
      <c r="F26" s="17"/>
      <c r="G26" s="273"/>
      <c r="H26" s="17">
        <f>SUM(H8:H25)</f>
        <v>0</v>
      </c>
      <c r="I26" s="282"/>
      <c r="J26" s="17"/>
      <c r="K26" s="388">
        <f>SUM(K8:K25)</f>
        <v>0</v>
      </c>
      <c r="L26" s="19">
        <f>SUM(L8:L25)</f>
        <v>0</v>
      </c>
      <c r="M26" s="19">
        <f>SUM(M8:M25)</f>
        <v>0</v>
      </c>
      <c r="N26" s="56" t="str">
        <f t="shared" si="0"/>
        <v/>
      </c>
      <c r="O26" s="364"/>
    </row>
    <row r="27" customHeight="1" spans="1:15">
      <c r="A27" s="20" t="s">
        <v>354</v>
      </c>
      <c r="B27" s="21"/>
      <c r="C27" s="21"/>
      <c r="D27" s="14"/>
      <c r="E27" s="273"/>
      <c r="F27" s="17"/>
      <c r="G27" s="273"/>
      <c r="H27" s="17"/>
      <c r="I27" s="282"/>
      <c r="J27" s="17"/>
      <c r="K27" s="388"/>
      <c r="L27" s="19"/>
      <c r="M27" s="19"/>
      <c r="N27" s="56" t="str">
        <f t="shared" si="0"/>
        <v/>
      </c>
      <c r="O27" s="364"/>
    </row>
    <row r="28" customHeight="1" spans="1:15">
      <c r="A28" s="20" t="s">
        <v>343</v>
      </c>
      <c r="B28" s="21"/>
      <c r="C28" s="21"/>
      <c r="D28" s="18"/>
      <c r="E28" s="273"/>
      <c r="F28" s="17"/>
      <c r="G28" s="273"/>
      <c r="H28" s="17">
        <f>H26-H27</f>
        <v>0</v>
      </c>
      <c r="I28" s="282"/>
      <c r="J28" s="17"/>
      <c r="K28" s="388">
        <f>K26-K27</f>
        <v>0</v>
      </c>
      <c r="L28" s="19">
        <f>L26-L27</f>
        <v>0</v>
      </c>
      <c r="M28" s="19">
        <f>M26-M27</f>
        <v>0</v>
      </c>
      <c r="N28" s="56" t="str">
        <f t="shared" si="0"/>
        <v/>
      </c>
      <c r="O28" s="364"/>
    </row>
    <row r="29" customHeight="1" spans="1:15">
      <c r="A29" s="22" t="e">
        <f>#REF!&amp;#REF!</f>
        <v>#REF!</v>
      </c>
      <c r="B29" s="9"/>
      <c r="C29" s="9"/>
      <c r="D29" s="9"/>
      <c r="E29" s="9"/>
      <c r="F29" s="9"/>
      <c r="G29" s="9"/>
      <c r="H29" s="9"/>
      <c r="I29" s="9"/>
      <c r="J29" s="9"/>
      <c r="K29" s="10"/>
      <c r="L29" s="23" t="e">
        <f>"评估人员："&amp;#REF!</f>
        <v>#REF!</v>
      </c>
      <c r="M29" s="23"/>
      <c r="N29" s="23"/>
      <c r="O29" s="10"/>
    </row>
    <row r="30" customHeight="1" spans="1:15">
      <c r="A30" s="22" t="e">
        <f>CONCATENATE(#REF!,#REF!,#REF!,#REF!,#REF!,#REF!,#REF!)</f>
        <v>#REF!</v>
      </c>
      <c r="B30" s="9"/>
      <c r="C30" s="9"/>
      <c r="D30" s="9"/>
      <c r="E30" s="9"/>
      <c r="F30" s="9"/>
      <c r="G30" s="9"/>
      <c r="H30" s="9"/>
      <c r="I30" s="9"/>
      <c r="J30" s="9"/>
      <c r="K30" s="10"/>
      <c r="L30" s="23"/>
      <c r="M30" s="23"/>
      <c r="N30" s="23"/>
      <c r="O30" s="10"/>
    </row>
  </sheetData>
  <mergeCells count="19">
    <mergeCell ref="A2:O2"/>
    <mergeCell ref="A3:O3"/>
    <mergeCell ref="A4:O4"/>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3">
    <dataValidation type="list" allowBlank="1" showInputMessage="1" showErrorMessage="1" sqref="C7:C25">
      <formula1>"关联方,第三方"</formula1>
    </dataValidation>
    <dataValidation type="list" allowBlank="1" showInputMessage="1" showErrorMessage="1" sqref="D8:D25">
      <formula1>预付账款业务内容</formula1>
    </dataValidation>
    <dataValidation type="list" allowBlank="1" showInputMessage="1" showErrorMessage="1" sqref="E9:E25">
      <formula1>"预付工程款,预付购货款,预付劳务款,预付临时设施款,其他(在备注中写明内容)"</formula1>
    </dataValidation>
  </dataValidations>
  <hyperlinks>
    <hyperlink ref="A1" location="索引目录!E6" display="返回索引页"/>
    <hyperlink ref="B1" location="流动汇总!B10" display="返回流动资产汇总表"/>
  </hyperlinks>
  <printOptions horizontalCentered="1"/>
  <pageMargins left="0.354166666666667" right="0.354166666666667" top="0.786805555555556" bottom="0.786805555555556" header="0.939583333333333" footer="0.511805555555556"/>
  <pageSetup paperSize="9" scale="87" fitToHeight="0" orientation="landscape"/>
  <headerFooter alignWithMargins="0">
    <oddHeader>&amp;R&amp;"宋体,常规"&amp;10表&amp;"Times New Roman,常规"3-5
&amp;"宋体,常规"共&amp;"Times New Roman,常规"&amp;N&amp;"宋体,常规"页第&amp;"Times New Roman,常规"&amp;P&amp;"宋体,常规"页</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 customWidth="1"/>
    <col min="2" max="2" width="20.3333333333333" customWidth="1"/>
    <col min="3" max="3" width="9.58333333333333" customWidth="1"/>
    <col min="5" max="5" width="11" customWidth="1"/>
    <col min="6" max="6" width="13.3333333333333" customWidth="1"/>
    <col min="7" max="7" width="7"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83" t="s">
        <v>126</v>
      </c>
      <c r="B1" s="287" t="s">
        <v>266</v>
      </c>
      <c r="D1" s="4"/>
      <c r="E1" s="4"/>
      <c r="F1" s="4"/>
      <c r="G1" s="4"/>
      <c r="H1" s="4"/>
      <c r="I1" s="4"/>
      <c r="J1" s="4"/>
      <c r="K1" s="4"/>
      <c r="L1" s="362"/>
    </row>
    <row r="2" ht="30" hidden="1" customHeight="1" spans="1:12">
      <c r="A2" s="5" t="s">
        <v>355</v>
      </c>
      <c r="B2" s="5"/>
      <c r="C2" s="5"/>
      <c r="D2" s="5"/>
      <c r="E2" s="5"/>
      <c r="F2" s="5"/>
      <c r="G2" s="5"/>
      <c r="H2" s="5"/>
      <c r="I2" s="5"/>
      <c r="J2" s="5"/>
      <c r="K2" s="5"/>
      <c r="L2" s="5"/>
    </row>
    <row r="3" ht="30" customHeight="1" spans="1:12">
      <c r="A3" s="5" t="s">
        <v>356</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10"/>
      <c r="I5" s="10"/>
      <c r="J5" s="10"/>
      <c r="K5" s="10"/>
      <c r="L5" s="363" t="s">
        <v>159</v>
      </c>
    </row>
    <row r="6" ht="28" customHeight="1" spans="1:12">
      <c r="A6" s="12" t="s">
        <v>161</v>
      </c>
      <c r="B6" s="12" t="s">
        <v>332</v>
      </c>
      <c r="C6" s="12" t="s">
        <v>357</v>
      </c>
      <c r="D6" s="12" t="s">
        <v>335</v>
      </c>
      <c r="E6" s="12" t="s">
        <v>358</v>
      </c>
      <c r="F6" s="12" t="s">
        <v>359</v>
      </c>
      <c r="G6" s="12" t="s">
        <v>360</v>
      </c>
      <c r="H6" s="389" t="s">
        <v>196</v>
      </c>
      <c r="I6" s="267" t="s">
        <v>197</v>
      </c>
      <c r="J6" s="267" t="s">
        <v>198</v>
      </c>
      <c r="K6" s="267" t="s">
        <v>269</v>
      </c>
      <c r="L6" s="267" t="s">
        <v>164</v>
      </c>
    </row>
    <row r="7" customHeight="1" spans="1:12">
      <c r="A7" s="14"/>
      <c r="B7" s="15"/>
      <c r="C7" s="15"/>
      <c r="D7" s="16"/>
      <c r="E7" s="17"/>
      <c r="F7" s="14"/>
      <c r="G7" s="14"/>
      <c r="H7" s="388"/>
      <c r="I7" s="39"/>
      <c r="J7" s="39" t="str">
        <f>IF(I7-H7&lt;&gt;0,I7-H7,IF(H7&lt;&gt;0,0,""))</f>
        <v/>
      </c>
      <c r="K7" s="56" t="str">
        <f>IF(H7=0,"",(I7-H7)/H7*100)</f>
        <v/>
      </c>
      <c r="L7" s="364"/>
    </row>
    <row r="8" customHeight="1" spans="1:12">
      <c r="A8" s="14"/>
      <c r="B8" s="15"/>
      <c r="C8" s="15"/>
      <c r="D8" s="16"/>
      <c r="E8" s="17"/>
      <c r="F8" s="14"/>
      <c r="G8" s="14"/>
      <c r="H8" s="388"/>
      <c r="I8" s="56"/>
      <c r="J8" s="39" t="str">
        <f t="shared" ref="J8:J25" si="0">IF(I8-H8&lt;&gt;0,I8-H8,IF(H8&lt;&gt;0,0,""))</f>
        <v/>
      </c>
      <c r="K8" s="56" t="str">
        <f t="shared" ref="K8:K28" si="1">IF(H8=0,"",(I8-H8)/H8*100)</f>
        <v/>
      </c>
      <c r="L8" s="364"/>
    </row>
    <row r="9" customHeight="1" spans="1:12">
      <c r="A9" s="14"/>
      <c r="B9" s="15"/>
      <c r="C9" s="15"/>
      <c r="D9" s="16"/>
      <c r="E9" s="17"/>
      <c r="F9" s="14"/>
      <c r="G9" s="14"/>
      <c r="H9" s="388"/>
      <c r="I9" s="56"/>
      <c r="J9" s="39" t="str">
        <f t="shared" si="0"/>
        <v/>
      </c>
      <c r="K9" s="56" t="str">
        <f t="shared" si="1"/>
        <v/>
      </c>
      <c r="L9" s="364"/>
    </row>
    <row r="10" customHeight="1" spans="1:12">
      <c r="A10" s="14"/>
      <c r="B10" s="15"/>
      <c r="C10" s="15"/>
      <c r="D10" s="16"/>
      <c r="E10" s="17"/>
      <c r="F10" s="14"/>
      <c r="G10" s="14"/>
      <c r="H10" s="388"/>
      <c r="I10" s="56"/>
      <c r="J10" s="39" t="str">
        <f t="shared" si="0"/>
        <v/>
      </c>
      <c r="K10" s="56" t="str">
        <f t="shared" si="1"/>
        <v/>
      </c>
      <c r="L10" s="364"/>
    </row>
    <row r="11" customHeight="1" spans="1:12">
      <c r="A11" s="14"/>
      <c r="B11" s="15"/>
      <c r="C11" s="15"/>
      <c r="D11" s="16"/>
      <c r="E11" s="17"/>
      <c r="F11" s="14"/>
      <c r="G11" s="14"/>
      <c r="H11" s="388"/>
      <c r="I11" s="56"/>
      <c r="J11" s="39" t="str">
        <f t="shared" si="0"/>
        <v/>
      </c>
      <c r="K11" s="56" t="str">
        <f t="shared" si="1"/>
        <v/>
      </c>
      <c r="L11" s="364"/>
    </row>
    <row r="12" customHeight="1" spans="1:12">
      <c r="A12" s="14"/>
      <c r="B12" s="15"/>
      <c r="C12" s="15"/>
      <c r="D12" s="16"/>
      <c r="E12" s="17"/>
      <c r="F12" s="14"/>
      <c r="G12" s="14"/>
      <c r="H12" s="388"/>
      <c r="I12" s="56"/>
      <c r="J12" s="39" t="str">
        <f t="shared" si="0"/>
        <v/>
      </c>
      <c r="K12" s="56" t="str">
        <f t="shared" si="1"/>
        <v/>
      </c>
      <c r="L12" s="364"/>
    </row>
    <row r="13" customHeight="1" spans="1:12">
      <c r="A13" s="14"/>
      <c r="B13" s="15"/>
      <c r="C13" s="15"/>
      <c r="D13" s="16"/>
      <c r="E13" s="17"/>
      <c r="F13" s="14"/>
      <c r="G13" s="14"/>
      <c r="H13" s="388"/>
      <c r="I13" s="56"/>
      <c r="J13" s="39" t="str">
        <f t="shared" si="0"/>
        <v/>
      </c>
      <c r="K13" s="56" t="str">
        <f t="shared" si="1"/>
        <v/>
      </c>
      <c r="L13" s="364"/>
    </row>
    <row r="14" customHeight="1" spans="1:12">
      <c r="A14" s="14"/>
      <c r="B14" s="15"/>
      <c r="C14" s="15"/>
      <c r="D14" s="16"/>
      <c r="E14" s="17"/>
      <c r="F14" s="14"/>
      <c r="G14" s="14"/>
      <c r="H14" s="388"/>
      <c r="I14" s="56"/>
      <c r="J14" s="39" t="str">
        <f t="shared" si="0"/>
        <v/>
      </c>
      <c r="K14" s="56" t="str">
        <f t="shared" si="1"/>
        <v/>
      </c>
      <c r="L14" s="364"/>
    </row>
    <row r="15" customHeight="1" spans="1:12">
      <c r="A15" s="14"/>
      <c r="B15" s="15"/>
      <c r="C15" s="15"/>
      <c r="D15" s="16"/>
      <c r="E15" s="17"/>
      <c r="F15" s="14"/>
      <c r="G15" s="14"/>
      <c r="H15" s="388"/>
      <c r="I15" s="56"/>
      <c r="J15" s="39" t="str">
        <f t="shared" si="0"/>
        <v/>
      </c>
      <c r="K15" s="56" t="str">
        <f t="shared" si="1"/>
        <v/>
      </c>
      <c r="L15" s="364"/>
    </row>
    <row r="16" customHeight="1" spans="1:12">
      <c r="A16" s="14"/>
      <c r="B16" s="15"/>
      <c r="C16" s="15"/>
      <c r="D16" s="16"/>
      <c r="E16" s="17"/>
      <c r="F16" s="14"/>
      <c r="G16" s="14"/>
      <c r="H16" s="388"/>
      <c r="I16" s="56"/>
      <c r="J16" s="39" t="str">
        <f t="shared" si="0"/>
        <v/>
      </c>
      <c r="K16" s="56" t="str">
        <f t="shared" si="1"/>
        <v/>
      </c>
      <c r="L16" s="364"/>
    </row>
    <row r="17" customHeight="1" spans="1:12">
      <c r="A17" s="14"/>
      <c r="B17" s="15"/>
      <c r="C17" s="15"/>
      <c r="D17" s="16"/>
      <c r="E17" s="17"/>
      <c r="F17" s="14"/>
      <c r="G17" s="14"/>
      <c r="H17" s="388"/>
      <c r="I17" s="56"/>
      <c r="J17" s="39" t="str">
        <f t="shared" si="0"/>
        <v/>
      </c>
      <c r="K17" s="56" t="str">
        <f t="shared" si="1"/>
        <v/>
      </c>
      <c r="L17" s="364"/>
    </row>
    <row r="18" customHeight="1" spans="1:12">
      <c r="A18" s="14"/>
      <c r="B18" s="15"/>
      <c r="C18" s="15"/>
      <c r="D18" s="16"/>
      <c r="E18" s="17"/>
      <c r="F18" s="14"/>
      <c r="G18" s="14"/>
      <c r="H18" s="388"/>
      <c r="I18" s="56"/>
      <c r="J18" s="39" t="str">
        <f t="shared" si="0"/>
        <v/>
      </c>
      <c r="K18" s="56" t="str">
        <f t="shared" si="1"/>
        <v/>
      </c>
      <c r="L18" s="364"/>
    </row>
    <row r="19" customHeight="1" spans="1:12">
      <c r="A19" s="14"/>
      <c r="B19" s="15"/>
      <c r="C19" s="15"/>
      <c r="D19" s="16"/>
      <c r="E19" s="17"/>
      <c r="F19" s="14"/>
      <c r="G19" s="14"/>
      <c r="H19" s="388"/>
      <c r="I19" s="56"/>
      <c r="J19" s="39" t="str">
        <f t="shared" si="0"/>
        <v/>
      </c>
      <c r="K19" s="56" t="str">
        <f t="shared" si="1"/>
        <v/>
      </c>
      <c r="L19" s="364"/>
    </row>
    <row r="20" customHeight="1" spans="1:12">
      <c r="A20" s="14"/>
      <c r="B20" s="15"/>
      <c r="C20" s="15"/>
      <c r="D20" s="16"/>
      <c r="E20" s="17"/>
      <c r="F20" s="14"/>
      <c r="G20" s="14"/>
      <c r="H20" s="388"/>
      <c r="I20" s="56"/>
      <c r="J20" s="39" t="str">
        <f t="shared" si="0"/>
        <v/>
      </c>
      <c r="K20" s="56" t="str">
        <f t="shared" si="1"/>
        <v/>
      </c>
      <c r="L20" s="364"/>
    </row>
    <row r="21" customHeight="1" spans="1:12">
      <c r="A21" s="14"/>
      <c r="B21" s="15"/>
      <c r="C21" s="15"/>
      <c r="D21" s="16"/>
      <c r="E21" s="17"/>
      <c r="F21" s="14"/>
      <c r="G21" s="14"/>
      <c r="H21" s="388"/>
      <c r="I21" s="56"/>
      <c r="J21" s="39" t="str">
        <f t="shared" si="0"/>
        <v/>
      </c>
      <c r="K21" s="56" t="str">
        <f t="shared" si="1"/>
        <v/>
      </c>
      <c r="L21" s="364"/>
    </row>
    <row r="22" customHeight="1" spans="1:12">
      <c r="A22" s="14"/>
      <c r="B22" s="15"/>
      <c r="C22" s="15"/>
      <c r="D22" s="16"/>
      <c r="E22" s="17"/>
      <c r="F22" s="14"/>
      <c r="G22" s="14"/>
      <c r="H22" s="388"/>
      <c r="I22" s="56"/>
      <c r="J22" s="39" t="str">
        <f t="shared" si="0"/>
        <v/>
      </c>
      <c r="K22" s="56" t="str">
        <f t="shared" si="1"/>
        <v/>
      </c>
      <c r="L22" s="364"/>
    </row>
    <row r="23" customHeight="1" spans="1:12">
      <c r="A23" s="14"/>
      <c r="B23" s="15"/>
      <c r="C23" s="15"/>
      <c r="D23" s="16"/>
      <c r="E23" s="17"/>
      <c r="F23" s="14"/>
      <c r="G23" s="14"/>
      <c r="H23" s="388"/>
      <c r="I23" s="56"/>
      <c r="J23" s="39" t="str">
        <f t="shared" si="0"/>
        <v/>
      </c>
      <c r="K23" s="56" t="str">
        <f t="shared" si="1"/>
        <v/>
      </c>
      <c r="L23" s="364"/>
    </row>
    <row r="24" customHeight="1" spans="1:12">
      <c r="A24" s="14"/>
      <c r="B24" s="15"/>
      <c r="C24" s="15"/>
      <c r="D24" s="16"/>
      <c r="E24" s="17"/>
      <c r="F24" s="14"/>
      <c r="G24" s="14"/>
      <c r="H24" s="388"/>
      <c r="I24" s="56"/>
      <c r="J24" s="39" t="str">
        <f t="shared" si="0"/>
        <v/>
      </c>
      <c r="K24" s="56" t="str">
        <f t="shared" si="1"/>
        <v/>
      </c>
      <c r="L24" s="364"/>
    </row>
    <row r="25" customHeight="1" spans="1:12">
      <c r="A25" s="14"/>
      <c r="B25" s="15"/>
      <c r="C25" s="15"/>
      <c r="D25" s="16"/>
      <c r="E25" s="17"/>
      <c r="F25" s="14"/>
      <c r="G25" s="14"/>
      <c r="H25" s="388"/>
      <c r="I25" s="56"/>
      <c r="J25" s="39" t="str">
        <f t="shared" si="0"/>
        <v/>
      </c>
      <c r="K25" s="56" t="str">
        <f t="shared" si="1"/>
        <v/>
      </c>
      <c r="L25" s="364"/>
    </row>
    <row r="26" customHeight="1" spans="1:12">
      <c r="A26" s="14"/>
      <c r="B26" s="15"/>
      <c r="C26" s="15"/>
      <c r="D26" s="16"/>
      <c r="E26" s="17"/>
      <c r="F26" s="14"/>
      <c r="G26" s="14"/>
      <c r="H26" s="388"/>
      <c r="I26" s="19"/>
      <c r="J26" s="19"/>
      <c r="K26" s="56" t="str">
        <f t="shared" si="1"/>
        <v/>
      </c>
      <c r="L26" s="364"/>
    </row>
    <row r="27" customHeight="1" spans="1:12">
      <c r="A27" s="14"/>
      <c r="B27" s="15"/>
      <c r="C27" s="15"/>
      <c r="D27" s="16"/>
      <c r="E27" s="17"/>
      <c r="F27" s="14"/>
      <c r="G27" s="14"/>
      <c r="H27" s="388"/>
      <c r="I27" s="19"/>
      <c r="J27" s="19"/>
      <c r="K27" s="56" t="str">
        <f t="shared" si="1"/>
        <v/>
      </c>
      <c r="L27" s="364"/>
    </row>
    <row r="28" customHeight="1" spans="1:12">
      <c r="A28" s="20" t="s">
        <v>329</v>
      </c>
      <c r="B28" s="21"/>
      <c r="C28" s="21"/>
      <c r="D28" s="18"/>
      <c r="E28" s="17">
        <f>SUM(E7:E27)</f>
        <v>0</v>
      </c>
      <c r="F28" s="18"/>
      <c r="G28" s="18"/>
      <c r="H28" s="388">
        <f>SUM(H7:H27)</f>
        <v>0</v>
      </c>
      <c r="I28" s="19">
        <f>SUM(I7:I27)</f>
        <v>0</v>
      </c>
      <c r="J28" s="19">
        <f>SUM(J7:J27)</f>
        <v>0</v>
      </c>
      <c r="K28" s="56" t="str">
        <f t="shared" si="1"/>
        <v/>
      </c>
      <c r="L28" s="364"/>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dataValidations count="1">
    <dataValidation type="list" allowBlank="1" showInputMessage="1" showErrorMessage="1" sqref="C7:C27">
      <formula1>应收利息类型</formula1>
    </dataValidation>
  </dataValidations>
  <hyperlinks>
    <hyperlink ref="A1" location="索引目录!E6" display="返回索引页"/>
    <hyperlink ref="B1" location="流动汇总!B11" display="返回流动资产汇总表"/>
  </hyperlinks>
  <printOptions horizontalCentered="1"/>
  <pageMargins left="0.354166666666667" right="0.354166666666667" top="0.786805555555556" bottom="0.786805555555556" header="0.959722222222222" footer="0.511805555555556"/>
  <pageSetup paperSize="9" fitToHeight="0" orientation="landscape"/>
  <headerFooter alignWithMargins="0">
    <oddHeader>&amp;R&amp;"宋体,常规"&amp;10表&amp;"Times New Roman,常规"3-6
&amp;"宋体,常规"共&amp;"Times New Roman,常规"&amp;N&amp;"宋体,常规"页第&amp;"Times New Roman,常规"&amp;P&amp;"宋体,常规"页</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2" sqref="A2:I2"/>
    </sheetView>
  </sheetViews>
  <sheetFormatPr defaultColWidth="9" defaultRowHeight="15.75" customHeight="1"/>
  <cols>
    <col min="1" max="1" width="5.5" customWidth="1"/>
    <col min="2" max="2" width="28.75" customWidth="1"/>
    <col min="3" max="3" width="10.25" customWidth="1"/>
    <col min="4" max="4" width="20.5833333333333" customWidth="1"/>
    <col min="5" max="5" width="13.0833333333333" customWidth="1"/>
    <col min="6" max="7" width="13.0833333333333" customWidth="1" outlineLevel="1"/>
    <col min="8" max="8" width="9.75" customWidth="1" outlineLevel="1"/>
    <col min="9" max="9" width="13.25" customWidth="1"/>
  </cols>
  <sheetData>
    <row r="1" ht="15.6" spans="1:9">
      <c r="A1" s="383" t="s">
        <v>126</v>
      </c>
      <c r="B1" s="287" t="s">
        <v>266</v>
      </c>
      <c r="C1" s="287"/>
      <c r="D1" s="4"/>
      <c r="E1" s="4"/>
      <c r="F1" s="4"/>
      <c r="G1" s="4"/>
      <c r="H1" s="4"/>
      <c r="I1" s="362"/>
    </row>
    <row r="2" ht="30" hidden="1" customHeight="1" spans="1:9">
      <c r="A2" s="5" t="s">
        <v>361</v>
      </c>
      <c r="B2" s="5"/>
      <c r="C2" s="5"/>
      <c r="D2" s="5"/>
      <c r="E2" s="5"/>
      <c r="F2" s="5"/>
      <c r="G2" s="5"/>
      <c r="H2" s="5"/>
      <c r="I2" s="5"/>
    </row>
    <row r="3" ht="30" customHeight="1" spans="1:9">
      <c r="A3" s="5" t="s">
        <v>362</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10"/>
      <c r="F5" s="10"/>
      <c r="G5" s="10"/>
      <c r="H5" s="10"/>
      <c r="I5" s="363" t="s">
        <v>159</v>
      </c>
    </row>
    <row r="6" ht="28" customHeight="1" spans="1:9">
      <c r="A6" s="12" t="s">
        <v>161</v>
      </c>
      <c r="B6" s="12" t="s">
        <v>323</v>
      </c>
      <c r="C6" s="12" t="s">
        <v>335</v>
      </c>
      <c r="D6" s="57" t="s">
        <v>363</v>
      </c>
      <c r="E6" s="389" t="s">
        <v>196</v>
      </c>
      <c r="F6" s="267" t="s">
        <v>197</v>
      </c>
      <c r="G6" s="267" t="s">
        <v>198</v>
      </c>
      <c r="H6" s="267" t="s">
        <v>269</v>
      </c>
      <c r="I6" s="267" t="s">
        <v>164</v>
      </c>
    </row>
    <row r="7" customHeight="1" spans="1:9">
      <c r="A7" s="14"/>
      <c r="B7" s="15"/>
      <c r="C7" s="16"/>
      <c r="D7" s="18"/>
      <c r="E7" s="388"/>
      <c r="F7" s="39"/>
      <c r="G7" s="39" t="str">
        <f>IF(F7-E7&lt;&gt;0,F7-E7,IF(E7&lt;&gt;0,0,""))</f>
        <v/>
      </c>
      <c r="H7" s="56" t="str">
        <f>IF(E7=0,"",(F7-E7)/E7*100)</f>
        <v/>
      </c>
      <c r="I7" s="364"/>
    </row>
    <row r="8" customHeight="1" spans="1:9">
      <c r="A8" s="14"/>
      <c r="B8" s="15"/>
      <c r="C8" s="16"/>
      <c r="D8" s="18"/>
      <c r="E8" s="388"/>
      <c r="F8" s="56"/>
      <c r="G8" s="39" t="str">
        <f t="shared" ref="G8:G25" si="0">IF(F8-E8&lt;&gt;0,F8-E8,IF(E8&lt;&gt;0,0,""))</f>
        <v/>
      </c>
      <c r="H8" s="56" t="str">
        <f t="shared" ref="H8:H28" si="1">IF(E8=0,"",(F8-E8)/E8*100)</f>
        <v/>
      </c>
      <c r="I8" s="364"/>
    </row>
    <row r="9" customHeight="1" spans="1:9">
      <c r="A9" s="14"/>
      <c r="B9" s="15"/>
      <c r="C9" s="16"/>
      <c r="D9" s="18"/>
      <c r="E9" s="388"/>
      <c r="F9" s="56"/>
      <c r="G9" s="39" t="str">
        <f t="shared" si="0"/>
        <v/>
      </c>
      <c r="H9" s="56" t="str">
        <f t="shared" si="1"/>
        <v/>
      </c>
      <c r="I9" s="364"/>
    </row>
    <row r="10" customHeight="1" spans="1:9">
      <c r="A10" s="14"/>
      <c r="B10" s="15"/>
      <c r="C10" s="16"/>
      <c r="D10" s="18"/>
      <c r="E10" s="388"/>
      <c r="F10" s="56"/>
      <c r="G10" s="39" t="str">
        <f t="shared" si="0"/>
        <v/>
      </c>
      <c r="H10" s="56" t="str">
        <f t="shared" si="1"/>
        <v/>
      </c>
      <c r="I10" s="364"/>
    </row>
    <row r="11" customHeight="1" spans="1:9">
      <c r="A11" s="14"/>
      <c r="B11" s="15"/>
      <c r="C11" s="16"/>
      <c r="D11" s="18"/>
      <c r="E11" s="388"/>
      <c r="F11" s="56"/>
      <c r="G11" s="39" t="str">
        <f t="shared" si="0"/>
        <v/>
      </c>
      <c r="H11" s="56" t="str">
        <f t="shared" si="1"/>
        <v/>
      </c>
      <c r="I11" s="364"/>
    </row>
    <row r="12" customHeight="1" spans="1:9">
      <c r="A12" s="14"/>
      <c r="B12" s="15"/>
      <c r="C12" s="16"/>
      <c r="D12" s="18"/>
      <c r="E12" s="388"/>
      <c r="F12" s="56"/>
      <c r="G12" s="39" t="str">
        <f t="shared" si="0"/>
        <v/>
      </c>
      <c r="H12" s="56" t="str">
        <f t="shared" si="1"/>
        <v/>
      </c>
      <c r="I12" s="364"/>
    </row>
    <row r="13" customHeight="1" spans="1:9">
      <c r="A13" s="14"/>
      <c r="B13" s="15"/>
      <c r="C13" s="16"/>
      <c r="D13" s="18"/>
      <c r="E13" s="388"/>
      <c r="F13" s="56"/>
      <c r="G13" s="39" t="str">
        <f t="shared" si="0"/>
        <v/>
      </c>
      <c r="H13" s="56" t="str">
        <f t="shared" si="1"/>
        <v/>
      </c>
      <c r="I13" s="364"/>
    </row>
    <row r="14" customHeight="1" spans="1:9">
      <c r="A14" s="14"/>
      <c r="B14" s="15"/>
      <c r="C14" s="16"/>
      <c r="D14" s="18"/>
      <c r="E14" s="388"/>
      <c r="F14" s="56"/>
      <c r="G14" s="39" t="str">
        <f t="shared" si="0"/>
        <v/>
      </c>
      <c r="H14" s="56" t="str">
        <f t="shared" si="1"/>
        <v/>
      </c>
      <c r="I14" s="364"/>
    </row>
    <row r="15" customHeight="1" spans="1:9">
      <c r="A15" s="14"/>
      <c r="B15" s="15"/>
      <c r="C15" s="16"/>
      <c r="D15" s="18"/>
      <c r="E15" s="388"/>
      <c r="F15" s="56"/>
      <c r="G15" s="39" t="str">
        <f t="shared" si="0"/>
        <v/>
      </c>
      <c r="H15" s="56" t="str">
        <f t="shared" si="1"/>
        <v/>
      </c>
      <c r="I15" s="364"/>
    </row>
    <row r="16" customHeight="1" spans="1:9">
      <c r="A16" s="14"/>
      <c r="B16" s="15"/>
      <c r="C16" s="16"/>
      <c r="D16" s="18"/>
      <c r="E16" s="388"/>
      <c r="F16" s="56"/>
      <c r="G16" s="39" t="str">
        <f t="shared" si="0"/>
        <v/>
      </c>
      <c r="H16" s="56" t="str">
        <f t="shared" si="1"/>
        <v/>
      </c>
      <c r="I16" s="364"/>
    </row>
    <row r="17" customHeight="1" spans="1:9">
      <c r="A17" s="14"/>
      <c r="B17" s="15"/>
      <c r="C17" s="16"/>
      <c r="D17" s="18"/>
      <c r="E17" s="388"/>
      <c r="F17" s="56"/>
      <c r="G17" s="39" t="str">
        <f t="shared" si="0"/>
        <v/>
      </c>
      <c r="H17" s="56" t="str">
        <f t="shared" si="1"/>
        <v/>
      </c>
      <c r="I17" s="364"/>
    </row>
    <row r="18" customHeight="1" spans="1:9">
      <c r="A18" s="14"/>
      <c r="B18" s="15"/>
      <c r="C18" s="16"/>
      <c r="D18" s="18"/>
      <c r="E18" s="388"/>
      <c r="F18" s="56"/>
      <c r="G18" s="39" t="str">
        <f t="shared" si="0"/>
        <v/>
      </c>
      <c r="H18" s="56" t="str">
        <f t="shared" si="1"/>
        <v/>
      </c>
      <c r="I18" s="364"/>
    </row>
    <row r="19" customHeight="1" spans="1:9">
      <c r="A19" s="14"/>
      <c r="B19" s="15"/>
      <c r="C19" s="16"/>
      <c r="D19" s="18"/>
      <c r="E19" s="388"/>
      <c r="F19" s="56"/>
      <c r="G19" s="39" t="str">
        <f t="shared" si="0"/>
        <v/>
      </c>
      <c r="H19" s="56" t="str">
        <f t="shared" si="1"/>
        <v/>
      </c>
      <c r="I19" s="364"/>
    </row>
    <row r="20" customHeight="1" spans="1:9">
      <c r="A20" s="14"/>
      <c r="B20" s="15"/>
      <c r="C20" s="16"/>
      <c r="D20" s="18"/>
      <c r="E20" s="388"/>
      <c r="F20" s="56"/>
      <c r="G20" s="39" t="str">
        <f t="shared" si="0"/>
        <v/>
      </c>
      <c r="H20" s="56" t="str">
        <f t="shared" si="1"/>
        <v/>
      </c>
      <c r="I20" s="364"/>
    </row>
    <row r="21" customHeight="1" spans="1:9">
      <c r="A21" s="14"/>
      <c r="B21" s="15"/>
      <c r="C21" s="16"/>
      <c r="D21" s="18"/>
      <c r="E21" s="388"/>
      <c r="F21" s="56"/>
      <c r="G21" s="39" t="str">
        <f t="shared" si="0"/>
        <v/>
      </c>
      <c r="H21" s="56" t="str">
        <f t="shared" si="1"/>
        <v/>
      </c>
      <c r="I21" s="364"/>
    </row>
    <row r="22" customHeight="1" spans="1:9">
      <c r="A22" s="14"/>
      <c r="B22" s="15"/>
      <c r="C22" s="16"/>
      <c r="D22" s="18"/>
      <c r="E22" s="388"/>
      <c r="F22" s="56"/>
      <c r="G22" s="39" t="str">
        <f t="shared" si="0"/>
        <v/>
      </c>
      <c r="H22" s="56" t="str">
        <f t="shared" si="1"/>
        <v/>
      </c>
      <c r="I22" s="364"/>
    </row>
    <row r="23" customHeight="1" spans="1:9">
      <c r="A23" s="14"/>
      <c r="B23" s="15"/>
      <c r="C23" s="16"/>
      <c r="D23" s="18"/>
      <c r="E23" s="388"/>
      <c r="F23" s="56"/>
      <c r="G23" s="39" t="str">
        <f t="shared" si="0"/>
        <v/>
      </c>
      <c r="H23" s="56" t="str">
        <f t="shared" si="1"/>
        <v/>
      </c>
      <c r="I23" s="364"/>
    </row>
    <row r="24" customHeight="1" spans="1:9">
      <c r="A24" s="14"/>
      <c r="B24" s="15"/>
      <c r="C24" s="16"/>
      <c r="D24" s="18"/>
      <c r="E24" s="388"/>
      <c r="F24" s="56"/>
      <c r="G24" s="39" t="str">
        <f t="shared" si="0"/>
        <v/>
      </c>
      <c r="H24" s="56" t="str">
        <f t="shared" si="1"/>
        <v/>
      </c>
      <c r="I24" s="364"/>
    </row>
    <row r="25" customHeight="1" spans="1:9">
      <c r="A25" s="14"/>
      <c r="B25" s="15"/>
      <c r="C25" s="16"/>
      <c r="D25" s="18"/>
      <c r="E25" s="388"/>
      <c r="F25" s="56"/>
      <c r="G25" s="39" t="str">
        <f t="shared" si="0"/>
        <v/>
      </c>
      <c r="H25" s="56" t="str">
        <f t="shared" si="1"/>
        <v/>
      </c>
      <c r="I25" s="364"/>
    </row>
    <row r="26" customHeight="1" spans="1:9">
      <c r="A26" s="14"/>
      <c r="B26" s="15"/>
      <c r="C26" s="16"/>
      <c r="D26" s="18"/>
      <c r="E26" s="388"/>
      <c r="F26" s="19"/>
      <c r="G26" s="19"/>
      <c r="H26" s="56" t="str">
        <f t="shared" si="1"/>
        <v/>
      </c>
      <c r="I26" s="364"/>
    </row>
    <row r="27" customHeight="1" spans="1:9">
      <c r="A27" s="14"/>
      <c r="B27" s="15"/>
      <c r="C27" s="16"/>
      <c r="D27" s="18"/>
      <c r="E27" s="388"/>
      <c r="F27" s="19"/>
      <c r="G27" s="19"/>
      <c r="H27" s="56" t="str">
        <f t="shared" si="1"/>
        <v/>
      </c>
      <c r="I27" s="364"/>
    </row>
    <row r="28" customHeight="1" spans="1:9">
      <c r="A28" s="20" t="s">
        <v>329</v>
      </c>
      <c r="B28" s="117"/>
      <c r="C28" s="118"/>
      <c r="D28" s="18"/>
      <c r="E28" s="388">
        <f>SUM(E7:E27)</f>
        <v>0</v>
      </c>
      <c r="F28" s="19">
        <f>SUM(F7:F27)</f>
        <v>0</v>
      </c>
      <c r="G28" s="19">
        <f>SUM(G7:G27)</f>
        <v>0</v>
      </c>
      <c r="H28" s="56" t="str">
        <f t="shared" si="1"/>
        <v/>
      </c>
      <c r="I28" s="364"/>
    </row>
    <row r="29" customHeight="1" spans="1:9">
      <c r="A29" s="22" t="e">
        <f>#REF!&amp;#REF!</f>
        <v>#REF!</v>
      </c>
      <c r="B29" s="9"/>
      <c r="C29" s="9"/>
      <c r="D29" s="9"/>
      <c r="E29" s="10"/>
      <c r="F29" s="23" t="e">
        <f>"评估人员："&amp;#REF!</f>
        <v>#REF!</v>
      </c>
      <c r="G29" s="23"/>
      <c r="H29" s="23"/>
      <c r="I29" s="10"/>
    </row>
    <row r="30" customHeight="1" spans="1:9">
      <c r="A30" s="22" t="e">
        <f>CONCATENATE(#REF!,#REF!,#REF!,#REF!,#REF!,#REF!,#REF!)</f>
        <v>#REF!</v>
      </c>
      <c r="B30" s="9"/>
      <c r="C30" s="9"/>
      <c r="D30" s="9"/>
      <c r="E30" s="10"/>
      <c r="F30" s="23"/>
      <c r="G30" s="23"/>
      <c r="H30" s="23"/>
      <c r="I30" s="10"/>
    </row>
  </sheetData>
  <mergeCells count="4">
    <mergeCell ref="A2:I2"/>
    <mergeCell ref="A3:I3"/>
    <mergeCell ref="A4:I4"/>
    <mergeCell ref="A28:C28"/>
  </mergeCells>
  <hyperlinks>
    <hyperlink ref="A1" location="索引目录!E6" display="返回索引页"/>
    <hyperlink ref="B1" location="流动汇总!B12" display="返回流动资产汇总表"/>
  </hyperlinks>
  <printOptions horizontalCentered="1"/>
  <pageMargins left="0.354166666666667" right="0.354166666666667" top="0.786805555555556" bottom="0.786805555555556" header="1.01944444444444" footer="0.511805555555556"/>
  <pageSetup paperSize="9" fitToHeight="0" orientation="landscape"/>
  <headerFooter alignWithMargins="0">
    <oddHeader>&amp;R&amp;"宋体,常规"&amp;10表&amp;"Times New Roman,常规"3-7
&amp;"宋体,常规"共&amp;"Times New Roman,常规"&amp;N&amp;"宋体,常规"页第&amp;"Times New Roman,常规"&amp;P&amp;"宋体,常规"页</oddHead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A2" sqref="A2:O2"/>
    </sheetView>
  </sheetViews>
  <sheetFormatPr defaultColWidth="9" defaultRowHeight="15.75" customHeight="1"/>
  <cols>
    <col min="1" max="1" width="5.25" customWidth="1"/>
    <col min="2" max="2" width="23.25" customWidth="1"/>
    <col min="3" max="3" width="7.08333333333333" customWidth="1"/>
    <col min="4" max="4" width="13" customWidth="1"/>
    <col min="5" max="5" width="7.75"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3333333333333" customWidth="1"/>
    <col min="12" max="12" width="12.25" customWidth="1" outlineLevel="1"/>
    <col min="13" max="13" width="9.83333333333333" customWidth="1" outlineLevel="1"/>
    <col min="14" max="14" width="9.25" customWidth="1" outlineLevel="1"/>
    <col min="15" max="15" width="8.58333333333333" customWidth="1"/>
  </cols>
  <sheetData>
    <row r="1" ht="15.6" spans="1:15">
      <c r="A1" s="383" t="s">
        <v>126</v>
      </c>
      <c r="B1" s="287" t="s">
        <v>266</v>
      </c>
      <c r="C1" s="287"/>
      <c r="D1" s="4"/>
      <c r="E1" s="4"/>
      <c r="F1" s="4"/>
      <c r="G1" s="4"/>
      <c r="H1" s="4"/>
      <c r="I1" s="4"/>
      <c r="J1" s="4"/>
      <c r="K1" s="4"/>
      <c r="L1" s="4"/>
      <c r="M1" s="4"/>
      <c r="N1" s="4"/>
      <c r="O1" s="362"/>
    </row>
    <row r="2" ht="30" hidden="1" customHeight="1" spans="1:15">
      <c r="A2" s="26" t="s">
        <v>364</v>
      </c>
      <c r="B2" s="26"/>
      <c r="C2" s="26"/>
      <c r="D2" s="26"/>
      <c r="E2" s="26"/>
      <c r="F2" s="26"/>
      <c r="G2" s="26"/>
      <c r="H2" s="26"/>
      <c r="I2" s="26"/>
      <c r="J2" s="26"/>
      <c r="K2" s="26"/>
      <c r="L2" s="26"/>
      <c r="M2" s="26"/>
      <c r="N2" s="26"/>
      <c r="O2" s="26"/>
    </row>
    <row r="3" ht="30" customHeight="1" spans="1:15">
      <c r="A3" s="26" t="s">
        <v>365</v>
      </c>
      <c r="B3" s="26"/>
      <c r="C3" s="26"/>
      <c r="D3" s="26"/>
      <c r="E3" s="26"/>
      <c r="F3" s="26"/>
      <c r="G3" s="26"/>
      <c r="H3" s="26"/>
      <c r="I3" s="26"/>
      <c r="J3" s="26"/>
      <c r="K3" s="26"/>
      <c r="L3" s="26"/>
      <c r="M3" s="26"/>
      <c r="N3" s="26"/>
      <c r="O3" s="26"/>
    </row>
    <row r="4" ht="14.2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9"/>
      <c r="E5" s="9"/>
      <c r="F5" s="9"/>
      <c r="G5" s="268"/>
      <c r="H5" s="268"/>
      <c r="I5" s="274"/>
      <c r="J5" s="274"/>
      <c r="K5" s="10"/>
      <c r="L5" s="10"/>
      <c r="M5" s="10"/>
      <c r="N5" s="10"/>
      <c r="O5" s="363" t="s">
        <v>159</v>
      </c>
    </row>
    <row r="6" ht="18" customHeight="1" spans="1:15">
      <c r="A6" s="31" t="s">
        <v>161</v>
      </c>
      <c r="B6" s="31" t="s">
        <v>332</v>
      </c>
      <c r="C6" s="78" t="s">
        <v>333</v>
      </c>
      <c r="D6" s="31" t="s">
        <v>334</v>
      </c>
      <c r="E6" s="31" t="s">
        <v>335</v>
      </c>
      <c r="F6" s="31" t="s">
        <v>336</v>
      </c>
      <c r="G6" s="269" t="s">
        <v>336</v>
      </c>
      <c r="H6" s="78" t="s">
        <v>337</v>
      </c>
      <c r="I6" s="269" t="s">
        <v>338</v>
      </c>
      <c r="J6" s="275"/>
      <c r="K6" s="386" t="s">
        <v>196</v>
      </c>
      <c r="L6" s="277" t="s">
        <v>197</v>
      </c>
      <c r="M6" s="31" t="s">
        <v>198</v>
      </c>
      <c r="N6" s="321" t="s">
        <v>269</v>
      </c>
      <c r="O6" s="278" t="s">
        <v>164</v>
      </c>
    </row>
    <row r="7" ht="18" customHeight="1" spans="1:15">
      <c r="A7" s="33"/>
      <c r="B7" s="33"/>
      <c r="C7" s="79"/>
      <c r="D7" s="33"/>
      <c r="E7" s="33"/>
      <c r="F7" s="33"/>
      <c r="G7" s="270" t="s">
        <v>339</v>
      </c>
      <c r="H7" s="79"/>
      <c r="I7" s="270" t="s">
        <v>340</v>
      </c>
      <c r="J7" s="270" t="s">
        <v>341</v>
      </c>
      <c r="K7" s="387"/>
      <c r="L7" s="280"/>
      <c r="M7" s="33" t="str">
        <f>IF(L7-K7&lt;&gt;0,L7-K7,IF(K7&lt;&gt;0,0,""))</f>
        <v/>
      </c>
      <c r="N7" s="322"/>
      <c r="O7" s="281"/>
    </row>
    <row r="8" customHeight="1" spans="1:15">
      <c r="A8" s="14"/>
      <c r="B8" s="15"/>
      <c r="C8" s="138"/>
      <c r="D8" s="14"/>
      <c r="E8" s="282"/>
      <c r="F8" s="271" t="str">
        <f>IF(G8&gt;60,"5年以上",IF(G8&gt;48,"4-5年",IF(G8&gt;36,"3-4年",IF(G8&gt;24,"2-3年",IF(G8&gt;12,"1-2年",IF(G8&gt;6,"1年以内",IF(G8&gt;0,"半年以内",IF(G8=0,""))))))))</f>
        <v/>
      </c>
      <c r="G8" s="272">
        <f>IF(E8=0,0,(#REF!-YEAR($E8))*12+#REF!-MONTH($E8)+(#REF!-DAY($E8))/30)</f>
        <v>0</v>
      </c>
      <c r="H8" s="17"/>
      <c r="I8" s="282"/>
      <c r="J8" s="17"/>
      <c r="K8" s="388"/>
      <c r="L8" s="56"/>
      <c r="M8" s="39" t="str">
        <f t="shared" ref="M8:M25" si="0">IF(L8-K8&lt;&gt;0,L8-K8,IF(K8&lt;&gt;0,0,""))</f>
        <v/>
      </c>
      <c r="N8" s="56" t="str">
        <f t="shared" ref="N8:N28" si="1">IF(K8=0,"",(L8-K8)/K8*100)</f>
        <v/>
      </c>
      <c r="O8" s="364"/>
    </row>
    <row r="9" customHeight="1" spans="1:15">
      <c r="A9" s="14"/>
      <c r="B9" s="15"/>
      <c r="C9" s="138"/>
      <c r="D9" s="14"/>
      <c r="E9" s="282"/>
      <c r="F9" s="271" t="str">
        <f t="shared" ref="F9:F25" si="2">IF(G9&gt;60,"5年以上",IF(G9&gt;48,"4-5年",IF(G9&gt;36,"3-4年",IF(G9&gt;24,"2-3年",IF(G9&gt;12,"1-2年",IF(G9&gt;6,"1年以内",IF(G9&gt;0,"半年以内",IF(G9=0,""))))))))</f>
        <v/>
      </c>
      <c r="G9" s="272">
        <f>IF(E9=0,0,(#REF!-YEAR($E9))*12+#REF!-MONTH($E9)+(#REF!-DAY($E9))/30)</f>
        <v>0</v>
      </c>
      <c r="H9" s="17"/>
      <c r="I9" s="282"/>
      <c r="J9" s="17"/>
      <c r="K9" s="388"/>
      <c r="L9" s="56"/>
      <c r="M9" s="39" t="str">
        <f t="shared" si="0"/>
        <v/>
      </c>
      <c r="N9" s="56" t="str">
        <f t="shared" si="1"/>
        <v/>
      </c>
      <c r="O9" s="364"/>
    </row>
    <row r="10" customHeight="1" spans="1:15">
      <c r="A10" s="14"/>
      <c r="B10" s="15"/>
      <c r="C10" s="138"/>
      <c r="D10" s="14"/>
      <c r="E10" s="282"/>
      <c r="F10" s="271" t="str">
        <f t="shared" si="2"/>
        <v/>
      </c>
      <c r="G10" s="272">
        <f>IF(E10=0,0,(#REF!-YEAR($E10))*12+#REF!-MONTH($E10)+(#REF!-DAY($E10))/30)</f>
        <v>0</v>
      </c>
      <c r="H10" s="17"/>
      <c r="I10" s="282"/>
      <c r="J10" s="17"/>
      <c r="K10" s="388"/>
      <c r="L10" s="56"/>
      <c r="M10" s="39" t="str">
        <f t="shared" si="0"/>
        <v/>
      </c>
      <c r="N10" s="56" t="str">
        <f t="shared" si="1"/>
        <v/>
      </c>
      <c r="O10" s="364"/>
    </row>
    <row r="11" customHeight="1" spans="1:15">
      <c r="A11" s="14"/>
      <c r="B11" s="15"/>
      <c r="C11" s="138"/>
      <c r="D11" s="14"/>
      <c r="E11" s="282"/>
      <c r="F11" s="271" t="str">
        <f t="shared" si="2"/>
        <v/>
      </c>
      <c r="G11" s="272">
        <f>IF(E11=0,0,(#REF!-YEAR($E11))*12+#REF!-MONTH($E11)+(#REF!-DAY($E11))/30)</f>
        <v>0</v>
      </c>
      <c r="H11" s="17"/>
      <c r="I11" s="282"/>
      <c r="J11" s="17"/>
      <c r="K11" s="388"/>
      <c r="L11" s="56"/>
      <c r="M11" s="39" t="str">
        <f t="shared" si="0"/>
        <v/>
      </c>
      <c r="N11" s="56" t="str">
        <f t="shared" si="1"/>
        <v/>
      </c>
      <c r="O11" s="364"/>
    </row>
    <row r="12" customHeight="1" spans="1:15">
      <c r="A12" s="14"/>
      <c r="B12" s="15"/>
      <c r="C12" s="138"/>
      <c r="D12" s="14"/>
      <c r="E12" s="282"/>
      <c r="F12" s="271" t="str">
        <f t="shared" si="2"/>
        <v/>
      </c>
      <c r="G12" s="272">
        <f>IF(E12=0,0,(#REF!-YEAR($E12))*12+#REF!-MONTH($E12)+(#REF!-DAY($E12))/30)</f>
        <v>0</v>
      </c>
      <c r="H12" s="17"/>
      <c r="I12" s="282"/>
      <c r="J12" s="17"/>
      <c r="K12" s="388"/>
      <c r="L12" s="56"/>
      <c r="M12" s="39" t="str">
        <f t="shared" si="0"/>
        <v/>
      </c>
      <c r="N12" s="56" t="str">
        <f t="shared" si="1"/>
        <v/>
      </c>
      <c r="O12" s="364"/>
    </row>
    <row r="13" customHeight="1" spans="1:15">
      <c r="A13" s="14"/>
      <c r="B13" s="15"/>
      <c r="C13" s="138"/>
      <c r="D13" s="14"/>
      <c r="E13" s="282"/>
      <c r="F13" s="271" t="str">
        <f t="shared" si="2"/>
        <v/>
      </c>
      <c r="G13" s="272">
        <f>IF(E13=0,0,(#REF!-YEAR($E13))*12+#REF!-MONTH($E13)+(#REF!-DAY($E13))/30)</f>
        <v>0</v>
      </c>
      <c r="H13" s="17"/>
      <c r="I13" s="282"/>
      <c r="J13" s="17"/>
      <c r="K13" s="388"/>
      <c r="L13" s="56"/>
      <c r="M13" s="39" t="str">
        <f t="shared" si="0"/>
        <v/>
      </c>
      <c r="N13" s="56" t="str">
        <f t="shared" si="1"/>
        <v/>
      </c>
      <c r="O13" s="364"/>
    </row>
    <row r="14" customHeight="1" spans="1:15">
      <c r="A14" s="14"/>
      <c r="B14" s="15"/>
      <c r="C14" s="138"/>
      <c r="D14" s="14"/>
      <c r="E14" s="282"/>
      <c r="F14" s="271" t="str">
        <f t="shared" si="2"/>
        <v/>
      </c>
      <c r="G14" s="272">
        <f>IF(E14=0,0,(#REF!-YEAR($E14))*12+#REF!-MONTH($E14)+(#REF!-DAY($E14))/30)</f>
        <v>0</v>
      </c>
      <c r="H14" s="17"/>
      <c r="I14" s="282"/>
      <c r="J14" s="17"/>
      <c r="K14" s="388"/>
      <c r="L14" s="56"/>
      <c r="M14" s="39" t="str">
        <f t="shared" si="0"/>
        <v/>
      </c>
      <c r="N14" s="56" t="str">
        <f t="shared" si="1"/>
        <v/>
      </c>
      <c r="O14" s="364"/>
    </row>
    <row r="15" customHeight="1" spans="1:15">
      <c r="A15" s="14"/>
      <c r="B15" s="15"/>
      <c r="C15" s="138"/>
      <c r="D15" s="14"/>
      <c r="E15" s="282"/>
      <c r="F15" s="271" t="str">
        <f t="shared" si="2"/>
        <v/>
      </c>
      <c r="G15" s="272">
        <f>IF(E15=0,0,(#REF!-YEAR($E15))*12+#REF!-MONTH($E15)+(#REF!-DAY($E15))/30)</f>
        <v>0</v>
      </c>
      <c r="H15" s="17"/>
      <c r="I15" s="282"/>
      <c r="J15" s="17"/>
      <c r="K15" s="388"/>
      <c r="L15" s="56"/>
      <c r="M15" s="39" t="str">
        <f t="shared" si="0"/>
        <v/>
      </c>
      <c r="N15" s="56" t="str">
        <f t="shared" si="1"/>
        <v/>
      </c>
      <c r="O15" s="364"/>
    </row>
    <row r="16" customHeight="1" spans="1:15">
      <c r="A16" s="14"/>
      <c r="B16" s="15"/>
      <c r="C16" s="138"/>
      <c r="D16" s="14"/>
      <c r="E16" s="282"/>
      <c r="F16" s="271" t="str">
        <f t="shared" si="2"/>
        <v/>
      </c>
      <c r="G16" s="272">
        <f>IF(E16=0,0,(#REF!-YEAR($E16))*12+#REF!-MONTH($E16)+(#REF!-DAY($E16))/30)</f>
        <v>0</v>
      </c>
      <c r="H16" s="17"/>
      <c r="I16" s="282"/>
      <c r="J16" s="17"/>
      <c r="K16" s="388"/>
      <c r="L16" s="56"/>
      <c r="M16" s="39" t="str">
        <f t="shared" si="0"/>
        <v/>
      </c>
      <c r="N16" s="56" t="str">
        <f t="shared" si="1"/>
        <v/>
      </c>
      <c r="O16" s="364"/>
    </row>
    <row r="17" customHeight="1" spans="1:15">
      <c r="A17" s="14"/>
      <c r="B17" s="15"/>
      <c r="C17" s="138"/>
      <c r="D17" s="14"/>
      <c r="E17" s="282"/>
      <c r="F17" s="271" t="str">
        <f t="shared" si="2"/>
        <v/>
      </c>
      <c r="G17" s="272">
        <f>IF(E17=0,0,(#REF!-YEAR($E17))*12+#REF!-MONTH($E17)+(#REF!-DAY($E17))/30)</f>
        <v>0</v>
      </c>
      <c r="H17" s="17"/>
      <c r="I17" s="282"/>
      <c r="J17" s="17"/>
      <c r="K17" s="388"/>
      <c r="L17" s="56"/>
      <c r="M17" s="39" t="str">
        <f t="shared" si="0"/>
        <v/>
      </c>
      <c r="N17" s="56" t="str">
        <f t="shared" si="1"/>
        <v/>
      </c>
      <c r="O17" s="364"/>
    </row>
    <row r="18" customHeight="1" spans="1:15">
      <c r="A18" s="14"/>
      <c r="B18" s="15"/>
      <c r="C18" s="138"/>
      <c r="D18" s="14"/>
      <c r="E18" s="282"/>
      <c r="F18" s="271" t="str">
        <f t="shared" si="2"/>
        <v/>
      </c>
      <c r="G18" s="272">
        <f>IF(E18=0,0,(#REF!-YEAR($E18))*12+#REF!-MONTH($E18)+(#REF!-DAY($E18))/30)</f>
        <v>0</v>
      </c>
      <c r="H18" s="17"/>
      <c r="I18" s="282"/>
      <c r="J18" s="17"/>
      <c r="K18" s="388"/>
      <c r="L18" s="56"/>
      <c r="M18" s="39" t="str">
        <f t="shared" si="0"/>
        <v/>
      </c>
      <c r="N18" s="56" t="str">
        <f t="shared" si="1"/>
        <v/>
      </c>
      <c r="O18" s="364"/>
    </row>
    <row r="19" customHeight="1" spans="1:15">
      <c r="A19" s="14"/>
      <c r="B19" s="15"/>
      <c r="C19" s="138"/>
      <c r="D19" s="14"/>
      <c r="E19" s="282"/>
      <c r="F19" s="271" t="str">
        <f t="shared" si="2"/>
        <v/>
      </c>
      <c r="G19" s="272">
        <f>IF(E19=0,0,(#REF!-YEAR($E19))*12+#REF!-MONTH($E19)+(#REF!-DAY($E19))/30)</f>
        <v>0</v>
      </c>
      <c r="H19" s="17"/>
      <c r="I19" s="282"/>
      <c r="J19" s="17"/>
      <c r="K19" s="388"/>
      <c r="L19" s="56"/>
      <c r="M19" s="39" t="str">
        <f t="shared" si="0"/>
        <v/>
      </c>
      <c r="N19" s="56" t="str">
        <f t="shared" si="1"/>
        <v/>
      </c>
      <c r="O19" s="364"/>
    </row>
    <row r="20" customHeight="1" spans="1:15">
      <c r="A20" s="14"/>
      <c r="B20" s="15"/>
      <c r="C20" s="138"/>
      <c r="D20" s="14"/>
      <c r="E20" s="282"/>
      <c r="F20" s="271" t="str">
        <f t="shared" si="2"/>
        <v/>
      </c>
      <c r="G20" s="272">
        <f>IF(E20=0,0,(#REF!-YEAR($E20))*12+#REF!-MONTH($E20)+(#REF!-DAY($E20))/30)</f>
        <v>0</v>
      </c>
      <c r="H20" s="17"/>
      <c r="I20" s="282"/>
      <c r="J20" s="17"/>
      <c r="K20" s="388"/>
      <c r="L20" s="56"/>
      <c r="M20" s="39" t="str">
        <f t="shared" si="0"/>
        <v/>
      </c>
      <c r="N20" s="56" t="str">
        <f t="shared" si="1"/>
        <v/>
      </c>
      <c r="O20" s="364"/>
    </row>
    <row r="21" customHeight="1" spans="1:15">
      <c r="A21" s="14"/>
      <c r="B21" s="15"/>
      <c r="C21" s="138"/>
      <c r="D21" s="14"/>
      <c r="E21" s="282"/>
      <c r="F21" s="271" t="str">
        <f t="shared" si="2"/>
        <v/>
      </c>
      <c r="G21" s="272">
        <f>IF(E21=0,0,(#REF!-YEAR($E21))*12+#REF!-MONTH($E21)+(#REF!-DAY($E21))/30)</f>
        <v>0</v>
      </c>
      <c r="H21" s="17"/>
      <c r="I21" s="282"/>
      <c r="J21" s="17"/>
      <c r="K21" s="388"/>
      <c r="L21" s="56"/>
      <c r="M21" s="39" t="str">
        <f t="shared" si="0"/>
        <v/>
      </c>
      <c r="N21" s="56" t="str">
        <f t="shared" si="1"/>
        <v/>
      </c>
      <c r="O21" s="364"/>
    </row>
    <row r="22" customHeight="1" spans="1:15">
      <c r="A22" s="14"/>
      <c r="B22" s="15"/>
      <c r="C22" s="138"/>
      <c r="D22" s="14"/>
      <c r="E22" s="282"/>
      <c r="F22" s="271" t="str">
        <f t="shared" si="2"/>
        <v/>
      </c>
      <c r="G22" s="272">
        <f>IF(E22=0,0,(#REF!-YEAR($E22))*12+#REF!-MONTH($E22)+(#REF!-DAY($E22))/30)</f>
        <v>0</v>
      </c>
      <c r="H22" s="17"/>
      <c r="I22" s="282"/>
      <c r="J22" s="17"/>
      <c r="K22" s="388"/>
      <c r="L22" s="56"/>
      <c r="M22" s="39" t="str">
        <f t="shared" si="0"/>
        <v/>
      </c>
      <c r="N22" s="56" t="str">
        <f t="shared" si="1"/>
        <v/>
      </c>
      <c r="O22" s="364"/>
    </row>
    <row r="23" customHeight="1" spans="1:15">
      <c r="A23" s="14"/>
      <c r="B23" s="15"/>
      <c r="C23" s="138"/>
      <c r="D23" s="14"/>
      <c r="E23" s="282"/>
      <c r="F23" s="271" t="str">
        <f t="shared" si="2"/>
        <v/>
      </c>
      <c r="G23" s="272">
        <f>IF(E23=0,0,(#REF!-YEAR($E23))*12+#REF!-MONTH($E23)+(#REF!-DAY($E23))/30)</f>
        <v>0</v>
      </c>
      <c r="H23" s="17"/>
      <c r="I23" s="282"/>
      <c r="J23" s="17"/>
      <c r="K23" s="388"/>
      <c r="L23" s="56"/>
      <c r="M23" s="39" t="str">
        <f t="shared" si="0"/>
        <v/>
      </c>
      <c r="N23" s="56" t="str">
        <f t="shared" si="1"/>
        <v/>
      </c>
      <c r="O23" s="364"/>
    </row>
    <row r="24" customHeight="1" spans="1:15">
      <c r="A24" s="14"/>
      <c r="B24" s="15"/>
      <c r="C24" s="138"/>
      <c r="D24" s="14"/>
      <c r="E24" s="282"/>
      <c r="F24" s="271" t="str">
        <f t="shared" si="2"/>
        <v/>
      </c>
      <c r="G24" s="272">
        <f>IF(E24=0,0,(#REF!-YEAR($E24))*12+#REF!-MONTH($E24)+(#REF!-DAY($E24))/30)</f>
        <v>0</v>
      </c>
      <c r="H24" s="17"/>
      <c r="I24" s="282"/>
      <c r="J24" s="17"/>
      <c r="K24" s="388"/>
      <c r="L24" s="56"/>
      <c r="M24" s="39" t="str">
        <f t="shared" si="0"/>
        <v/>
      </c>
      <c r="N24" s="56" t="str">
        <f t="shared" si="1"/>
        <v/>
      </c>
      <c r="O24" s="364"/>
    </row>
    <row r="25" customHeight="1" spans="1:15">
      <c r="A25" s="14"/>
      <c r="B25" s="15"/>
      <c r="C25" s="138"/>
      <c r="D25" s="14"/>
      <c r="E25" s="282"/>
      <c r="F25" s="271" t="str">
        <f t="shared" si="2"/>
        <v/>
      </c>
      <c r="G25" s="272">
        <f>IF(E25=0,0,(#REF!-YEAR($E25))*12+#REF!-MONTH($E25)+(#REF!-DAY($E25))/30)</f>
        <v>0</v>
      </c>
      <c r="H25" s="17"/>
      <c r="I25" s="282"/>
      <c r="J25" s="17"/>
      <c r="K25" s="388"/>
      <c r="L25" s="56"/>
      <c r="M25" s="39" t="str">
        <f t="shared" si="0"/>
        <v/>
      </c>
      <c r="N25" s="56" t="str">
        <f t="shared" si="1"/>
        <v/>
      </c>
      <c r="O25" s="364"/>
    </row>
    <row r="26" customHeight="1" spans="1:15">
      <c r="A26" s="20" t="s">
        <v>329</v>
      </c>
      <c r="B26" s="21"/>
      <c r="C26" s="21"/>
      <c r="D26" s="14"/>
      <c r="E26" s="273"/>
      <c r="F26" s="17"/>
      <c r="G26" s="273"/>
      <c r="H26" s="17">
        <f>SUM(H8:H25)</f>
        <v>0</v>
      </c>
      <c r="I26" s="282"/>
      <c r="J26" s="17"/>
      <c r="K26" s="388">
        <f>SUM(K8:K25)</f>
        <v>0</v>
      </c>
      <c r="L26" s="19">
        <f>SUM(L8:L25)</f>
        <v>0</v>
      </c>
      <c r="M26" s="19">
        <f>SUM(M8:M25)</f>
        <v>0</v>
      </c>
      <c r="N26" s="56" t="str">
        <f t="shared" si="1"/>
        <v/>
      </c>
      <c r="O26" s="364"/>
    </row>
    <row r="27" customHeight="1" spans="1:15">
      <c r="A27" s="20" t="s">
        <v>366</v>
      </c>
      <c r="B27" s="21"/>
      <c r="C27" s="21"/>
      <c r="D27" s="14"/>
      <c r="E27" s="273"/>
      <c r="F27" s="17"/>
      <c r="G27" s="273"/>
      <c r="H27" s="17"/>
      <c r="I27" s="282"/>
      <c r="J27" s="17"/>
      <c r="K27" s="388"/>
      <c r="L27" s="19"/>
      <c r="M27" s="19"/>
      <c r="N27" s="56" t="str">
        <f t="shared" si="1"/>
        <v/>
      </c>
      <c r="O27" s="364"/>
    </row>
    <row r="28" customHeight="1" spans="1:15">
      <c r="A28" s="20" t="s">
        <v>343</v>
      </c>
      <c r="B28" s="21"/>
      <c r="C28" s="21"/>
      <c r="D28" s="18"/>
      <c r="E28" s="273"/>
      <c r="F28" s="17"/>
      <c r="G28" s="273"/>
      <c r="H28" s="17">
        <f>H26-H27</f>
        <v>0</v>
      </c>
      <c r="I28" s="282"/>
      <c r="J28" s="17"/>
      <c r="K28" s="388">
        <f>K26-K27</f>
        <v>0</v>
      </c>
      <c r="L28" s="19">
        <f>L26-L27</f>
        <v>0</v>
      </c>
      <c r="M28" s="19">
        <f>M26-M27</f>
        <v>0</v>
      </c>
      <c r="N28" s="56" t="str">
        <f t="shared" si="1"/>
        <v/>
      </c>
      <c r="O28" s="364"/>
    </row>
    <row r="29" customHeight="1" spans="1:15">
      <c r="A29" s="22" t="e">
        <f>#REF!&amp;#REF!</f>
        <v>#REF!</v>
      </c>
      <c r="B29" s="9"/>
      <c r="C29" s="9"/>
      <c r="D29" s="9"/>
      <c r="E29" s="9"/>
      <c r="F29" s="9"/>
      <c r="G29" s="112"/>
      <c r="H29" s="23"/>
      <c r="I29" s="23"/>
      <c r="J29" s="23"/>
      <c r="K29" s="10"/>
      <c r="L29" s="23" t="e">
        <f>"评估人员："&amp;#REF!</f>
        <v>#REF!</v>
      </c>
      <c r="M29" s="23"/>
      <c r="N29" s="23"/>
      <c r="O29" s="10"/>
    </row>
    <row r="30" customHeight="1" spans="1:15">
      <c r="A30" s="22" t="e">
        <f>CONCATENATE(#REF!,#REF!,#REF!,#REF!,#REF!,#REF!,#REF!)</f>
        <v>#REF!</v>
      </c>
      <c r="B30" s="9"/>
      <c r="C30" s="9"/>
      <c r="D30" s="9"/>
      <c r="E30" s="9"/>
      <c r="F30" s="9"/>
      <c r="G30" s="23"/>
      <c r="H30" s="23"/>
      <c r="I30" s="23"/>
      <c r="J30" s="23"/>
      <c r="K30" s="10"/>
      <c r="L30" s="23"/>
      <c r="M30" s="23"/>
      <c r="N30" s="23"/>
      <c r="O30" s="10"/>
    </row>
    <row r="31" customHeight="1" spans="1:15">
      <c r="A31" s="9"/>
      <c r="B31" s="384" t="s">
        <v>344</v>
      </c>
      <c r="C31" s="385" t="s">
        <v>345</v>
      </c>
      <c r="D31" s="9"/>
      <c r="E31" s="9"/>
      <c r="F31" s="9"/>
      <c r="G31" s="23"/>
      <c r="H31" s="23"/>
      <c r="I31" s="23"/>
      <c r="J31" s="23"/>
      <c r="K31" s="10"/>
      <c r="L31" s="23"/>
      <c r="M31" s="23"/>
      <c r="N31" s="23"/>
      <c r="O31" s="10"/>
    </row>
    <row r="32" customHeight="1" spans="1:15">
      <c r="A32" s="9"/>
      <c r="B32" s="11" t="s">
        <v>346</v>
      </c>
      <c r="C32" s="9" t="s">
        <v>347</v>
      </c>
      <c r="D32" s="9"/>
      <c r="E32" s="9"/>
      <c r="F32" s="9"/>
      <c r="G32" s="23"/>
      <c r="H32" s="23"/>
      <c r="I32" s="23"/>
      <c r="J32" s="23"/>
      <c r="K32" s="10"/>
      <c r="L32" s="23"/>
      <c r="M32" s="23"/>
      <c r="N32" s="23"/>
      <c r="O32" s="10"/>
    </row>
    <row r="33" customHeight="1" spans="1:15">
      <c r="A33" s="9"/>
      <c r="B33" s="9"/>
      <c r="C33" s="9" t="s">
        <v>348</v>
      </c>
      <c r="D33" s="9"/>
      <c r="E33" s="9"/>
      <c r="F33" s="9"/>
      <c r="G33" s="23"/>
      <c r="H33" s="23"/>
      <c r="I33" s="23"/>
      <c r="J33" s="23"/>
      <c r="K33" s="10"/>
      <c r="L33" s="23"/>
      <c r="M33" s="23"/>
      <c r="N33" s="23"/>
      <c r="O33" s="10"/>
    </row>
    <row r="34" customHeight="1" spans="1:15">
      <c r="A34" s="9"/>
      <c r="B34" s="9"/>
      <c r="C34" s="9" t="s">
        <v>349</v>
      </c>
      <c r="D34" s="9"/>
      <c r="E34" s="9"/>
      <c r="F34" s="9"/>
      <c r="G34" s="23"/>
      <c r="H34" s="23"/>
      <c r="I34" s="23"/>
      <c r="J34" s="23"/>
      <c r="K34" s="10"/>
      <c r="L34" s="23"/>
      <c r="M34" s="23"/>
      <c r="N34" s="23"/>
      <c r="O34" s="10"/>
    </row>
    <row r="35" customHeight="1" spans="1:15">
      <c r="A35" s="9"/>
      <c r="B35" s="9"/>
      <c r="C35" s="9" t="s">
        <v>350</v>
      </c>
      <c r="D35" s="9"/>
      <c r="E35" s="9"/>
      <c r="F35" s="9"/>
      <c r="G35" s="23"/>
      <c r="H35" s="23"/>
      <c r="I35" s="23"/>
      <c r="J35" s="23"/>
      <c r="K35" s="10"/>
      <c r="L35" s="23"/>
      <c r="M35" s="23"/>
      <c r="N35" s="23"/>
      <c r="O35" s="10"/>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2">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s>
  <hyperlinks>
    <hyperlink ref="A1" location="索引目录!E6" display="返回索引页"/>
    <hyperlink ref="B1" location="流动汇总!B13" display="返回流动资产汇总表"/>
  </hyperlinks>
  <printOptions horizontalCentered="1"/>
  <pageMargins left="0.354166666666667" right="0.354166666666667" top="0.786805555555556" bottom="0.786805555555556" header="1.01944444444444" footer="0.511805555555556"/>
  <pageSetup paperSize="9" scale="86" fitToHeight="0" orientation="landscape"/>
  <headerFooter alignWithMargins="0">
    <oddHeader>&amp;R&amp;"宋体,常规"&amp;10表&amp;"Times New Roman,常规"3-8
&amp;"宋体,常规"共&amp;"Times New Roman,常规"&amp;N&amp;"宋体,常规"页第&amp;"Times New Roman,常规"&amp;P&amp;"宋体,常规"页</odd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1.0833333333333" customWidth="1"/>
    <col min="2" max="2" width="32" customWidth="1"/>
    <col min="3" max="3" width="19.0833333333333" customWidth="1"/>
    <col min="4" max="4" width="20.0833333333333" customWidth="1"/>
    <col min="5" max="5" width="17.25" customWidth="1"/>
    <col min="6" max="6" width="12.5833333333333" customWidth="1"/>
  </cols>
  <sheetData>
    <row r="1" ht="15.6" spans="1:6">
      <c r="A1" s="1" t="s">
        <v>126</v>
      </c>
      <c r="B1" s="2" t="s">
        <v>266</v>
      </c>
      <c r="C1" s="3"/>
      <c r="D1" s="3"/>
      <c r="E1" s="3"/>
      <c r="F1" s="3"/>
    </row>
    <row r="2" ht="30" hidden="1" customHeight="1" spans="1:6">
      <c r="A2" s="5" t="s">
        <v>367</v>
      </c>
      <c r="B2" s="5"/>
      <c r="C2" s="5"/>
      <c r="D2" s="5"/>
      <c r="E2" s="5"/>
      <c r="F2" s="5"/>
    </row>
    <row r="3" ht="30" customHeight="1" spans="1:6">
      <c r="A3" s="5" t="s">
        <v>368</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44" t="s">
        <v>249</v>
      </c>
      <c r="B6" s="44" t="s">
        <v>227</v>
      </c>
      <c r="C6" s="44" t="s">
        <v>196</v>
      </c>
      <c r="D6" s="44" t="s">
        <v>197</v>
      </c>
      <c r="E6" s="45" t="s">
        <v>250</v>
      </c>
      <c r="F6" s="44" t="s">
        <v>269</v>
      </c>
    </row>
    <row r="7" customHeight="1" spans="1:6">
      <c r="A7" s="46" t="s">
        <v>369</v>
      </c>
      <c r="B7" s="376" t="s">
        <v>39</v>
      </c>
      <c r="C7" s="48">
        <f>原材料!G228</f>
        <v>0</v>
      </c>
      <c r="D7" s="49">
        <f>原材料!J228</f>
        <v>0</v>
      </c>
      <c r="E7" s="50" t="str">
        <f>IF(D7-C7&lt;&gt;0,D7-C7,IF(C7&lt;&gt;0,0,""))</f>
        <v/>
      </c>
      <c r="F7" s="51" t="str">
        <f>IF(C7=0,"",(D7-C7)/C7*100)</f>
        <v/>
      </c>
    </row>
    <row r="8" customHeight="1" spans="1:6">
      <c r="A8" s="46" t="s">
        <v>370</v>
      </c>
      <c r="B8" s="376" t="s">
        <v>40</v>
      </c>
      <c r="C8" s="48">
        <f>'材料采购（在途物资）'!F28</f>
        <v>0</v>
      </c>
      <c r="D8" s="49">
        <f>'材料采购（在途物资）'!I28</f>
        <v>0</v>
      </c>
      <c r="E8" s="50" t="str">
        <f t="shared" ref="E8:E22" si="0">IF(D8-C8&lt;&gt;0,D8-C8,IF(C8&lt;&gt;0,0,""))</f>
        <v/>
      </c>
      <c r="F8" s="51" t="str">
        <f t="shared" ref="F8:F22" si="1">IF(C8=0,"",(D8-C8)/C8*100)</f>
        <v/>
      </c>
    </row>
    <row r="9" customHeight="1" spans="1:6">
      <c r="A9" s="377" t="s">
        <v>371</v>
      </c>
      <c r="B9" s="376" t="s">
        <v>372</v>
      </c>
      <c r="C9" s="378">
        <f>在库低值易耗品!F28</f>
        <v>0</v>
      </c>
      <c r="D9" s="379">
        <f>在库低值易耗品!I28</f>
        <v>0</v>
      </c>
      <c r="E9" s="50" t="str">
        <f t="shared" si="0"/>
        <v/>
      </c>
      <c r="F9" s="51" t="str">
        <f t="shared" si="1"/>
        <v/>
      </c>
    </row>
    <row r="10" customHeight="1" spans="1:6">
      <c r="A10" s="377" t="s">
        <v>373</v>
      </c>
      <c r="B10" s="376" t="s">
        <v>374</v>
      </c>
      <c r="C10" s="378">
        <f>包装物!H28</f>
        <v>0</v>
      </c>
      <c r="D10" s="379">
        <f>包装物!M28</f>
        <v>0</v>
      </c>
      <c r="E10" s="50" t="str">
        <f t="shared" si="0"/>
        <v/>
      </c>
      <c r="F10" s="51" t="str">
        <f t="shared" si="1"/>
        <v/>
      </c>
    </row>
    <row r="11" customHeight="1" spans="1:6">
      <c r="A11" s="377" t="s">
        <v>375</v>
      </c>
      <c r="B11" s="376" t="s">
        <v>46</v>
      </c>
      <c r="C11" s="378">
        <f>委托加工材料!G28</f>
        <v>0</v>
      </c>
      <c r="D11" s="379">
        <f>委托加工材料!J28</f>
        <v>0</v>
      </c>
      <c r="E11" s="50" t="str">
        <f t="shared" si="0"/>
        <v/>
      </c>
      <c r="F11" s="51" t="str">
        <f t="shared" si="1"/>
        <v/>
      </c>
    </row>
    <row r="12" customHeight="1" spans="1:6">
      <c r="A12" s="377" t="s">
        <v>376</v>
      </c>
      <c r="B12" s="376" t="s">
        <v>377</v>
      </c>
      <c r="C12" s="378">
        <f>'产成品（库存商品）'!F28</f>
        <v>0</v>
      </c>
      <c r="D12" s="379">
        <f>'产成品（库存商品）'!I28</f>
        <v>0</v>
      </c>
      <c r="E12" s="50" t="str">
        <f t="shared" si="0"/>
        <v/>
      </c>
      <c r="F12" s="51" t="str">
        <f t="shared" si="1"/>
        <v/>
      </c>
    </row>
    <row r="13" customHeight="1" spans="1:6">
      <c r="A13" s="377" t="s">
        <v>378</v>
      </c>
      <c r="B13" s="376" t="s">
        <v>379</v>
      </c>
      <c r="C13" s="378">
        <f>开发产品!Y28</f>
        <v>0</v>
      </c>
      <c r="D13" s="379">
        <f>开发产品!Z28</f>
        <v>0</v>
      </c>
      <c r="E13" s="50" t="str">
        <f t="shared" si="0"/>
        <v/>
      </c>
      <c r="F13" s="51" t="str">
        <f t="shared" si="1"/>
        <v/>
      </c>
    </row>
    <row r="14" customHeight="1" spans="1:6">
      <c r="A14" s="377" t="s">
        <v>380</v>
      </c>
      <c r="B14" s="376" t="s">
        <v>381</v>
      </c>
      <c r="C14" s="378">
        <f>出租开发产品!Y28</f>
        <v>0</v>
      </c>
      <c r="D14" s="378">
        <f>出租开发产品!Z28</f>
        <v>0</v>
      </c>
      <c r="E14" s="50" t="str">
        <f t="shared" si="0"/>
        <v/>
      </c>
      <c r="F14" s="51" t="str">
        <f t="shared" si="1"/>
        <v/>
      </c>
    </row>
    <row r="15" customHeight="1" spans="1:6">
      <c r="A15" s="377" t="s">
        <v>382</v>
      </c>
      <c r="B15" s="376" t="s">
        <v>383</v>
      </c>
      <c r="C15" s="378">
        <f>'在产品（自制半成品）'!F28</f>
        <v>0</v>
      </c>
      <c r="D15" s="379">
        <f>'在产品（自制半成品）'!I28</f>
        <v>0</v>
      </c>
      <c r="E15" s="50" t="str">
        <f t="shared" si="0"/>
        <v/>
      </c>
      <c r="F15" s="51" t="str">
        <f t="shared" si="1"/>
        <v/>
      </c>
    </row>
    <row r="16" customHeight="1" spans="1:6">
      <c r="A16" s="377" t="s">
        <v>384</v>
      </c>
      <c r="B16" s="376" t="s">
        <v>385</v>
      </c>
      <c r="C16" s="378">
        <f>开发成本!AB28</f>
        <v>0</v>
      </c>
      <c r="D16" s="379">
        <f>开发成本!AC28</f>
        <v>0</v>
      </c>
      <c r="E16" s="50" t="str">
        <f t="shared" si="0"/>
        <v/>
      </c>
      <c r="F16" s="51" t="str">
        <f t="shared" si="1"/>
        <v/>
      </c>
    </row>
    <row r="17" customHeight="1" spans="1:6">
      <c r="A17" s="377" t="s">
        <v>386</v>
      </c>
      <c r="B17" s="376" t="s">
        <v>57</v>
      </c>
      <c r="C17" s="378">
        <f>发出商品!G28</f>
        <v>0</v>
      </c>
      <c r="D17" s="379">
        <f>发出商品!J28</f>
        <v>0</v>
      </c>
      <c r="E17" s="50" t="str">
        <f t="shared" si="0"/>
        <v/>
      </c>
      <c r="F17" s="51" t="str">
        <f t="shared" si="1"/>
        <v/>
      </c>
    </row>
    <row r="18" customHeight="1" spans="1:6">
      <c r="A18" s="377" t="s">
        <v>387</v>
      </c>
      <c r="B18" s="376" t="s">
        <v>58</v>
      </c>
      <c r="C18" s="378">
        <f>在用低值易耗品!J219</f>
        <v>0</v>
      </c>
      <c r="D18" s="379">
        <f>在用低值易耗品!N219</f>
        <v>0</v>
      </c>
      <c r="E18" s="50" t="str">
        <f t="shared" si="0"/>
        <v/>
      </c>
      <c r="F18" s="51" t="str">
        <f t="shared" si="1"/>
        <v/>
      </c>
    </row>
    <row r="19" customHeight="1" spans="1:6">
      <c r="A19" s="377" t="s">
        <v>388</v>
      </c>
      <c r="B19" s="376" t="s">
        <v>59</v>
      </c>
      <c r="C19" s="378">
        <f>委托代销商品!G28</f>
        <v>0</v>
      </c>
      <c r="D19" s="379">
        <f>委托代销商品!J28</f>
        <v>0</v>
      </c>
      <c r="E19" s="50" t="str">
        <f t="shared" si="0"/>
        <v/>
      </c>
      <c r="F19" s="51" t="str">
        <f t="shared" si="1"/>
        <v/>
      </c>
    </row>
    <row r="20" customHeight="1" spans="1:6">
      <c r="A20" s="377" t="s">
        <v>389</v>
      </c>
      <c r="B20" s="376" t="s">
        <v>60</v>
      </c>
      <c r="C20" s="378">
        <f>受托代销商品!G28</f>
        <v>0</v>
      </c>
      <c r="D20" s="379">
        <f>受托代销商品!J28</f>
        <v>0</v>
      </c>
      <c r="E20" s="50" t="str">
        <f t="shared" si="0"/>
        <v/>
      </c>
      <c r="F20" s="51" t="str">
        <f t="shared" si="1"/>
        <v/>
      </c>
    </row>
    <row r="21" customHeight="1" spans="1:6">
      <c r="A21" s="377" t="s">
        <v>390</v>
      </c>
      <c r="B21" s="376" t="s">
        <v>61</v>
      </c>
      <c r="C21" s="378">
        <f>未结算工程!K28</f>
        <v>0</v>
      </c>
      <c r="D21" s="379">
        <f>未结算工程!L28</f>
        <v>0</v>
      </c>
      <c r="E21" s="50" t="str">
        <f t="shared" si="0"/>
        <v/>
      </c>
      <c r="F21" s="51" t="str">
        <f t="shared" si="1"/>
        <v/>
      </c>
    </row>
    <row r="22" customHeight="1" spans="1:6">
      <c r="A22" s="46" t="s">
        <v>391</v>
      </c>
      <c r="B22" s="376" t="s">
        <v>62</v>
      </c>
      <c r="C22" s="48">
        <f>周转材料!L28</f>
        <v>0</v>
      </c>
      <c r="D22" s="49">
        <f>周转材料!P28</f>
        <v>0</v>
      </c>
      <c r="E22" s="50" t="str">
        <f t="shared" si="0"/>
        <v/>
      </c>
      <c r="F22" s="51" t="str">
        <f t="shared" si="1"/>
        <v/>
      </c>
    </row>
    <row r="23" customHeight="1" spans="1:6">
      <c r="A23" s="377"/>
      <c r="B23" s="376"/>
      <c r="C23" s="378"/>
      <c r="D23" s="379"/>
      <c r="E23" s="379"/>
      <c r="F23" s="380"/>
    </row>
    <row r="24" customHeight="1" spans="1:6">
      <c r="A24" s="46"/>
      <c r="B24" s="381"/>
      <c r="C24" s="48"/>
      <c r="D24" s="49"/>
      <c r="E24" s="49"/>
      <c r="F24" s="53"/>
    </row>
    <row r="25" customHeight="1" spans="1:6">
      <c r="A25" s="52"/>
      <c r="B25" s="381"/>
      <c r="C25" s="48"/>
      <c r="D25" s="49"/>
      <c r="E25" s="49"/>
      <c r="F25" s="53"/>
    </row>
    <row r="26" customHeight="1" spans="1:6">
      <c r="A26" s="46" t="s">
        <v>263</v>
      </c>
      <c r="B26" s="382" t="s">
        <v>392</v>
      </c>
      <c r="C26" s="48">
        <f>SUM(C7:C25)</f>
        <v>0</v>
      </c>
      <c r="D26" s="49">
        <f>SUM(D7:D25)</f>
        <v>0</v>
      </c>
      <c r="E26" s="50" t="str">
        <f>IF(D26-C26&lt;&gt;0,D26-C26,IF(C26&lt;&gt;0,0,""))</f>
        <v/>
      </c>
      <c r="F26" s="51" t="str">
        <f>IF(C26=0,"",(D26-C26)/C26*100)</f>
        <v/>
      </c>
    </row>
    <row r="27" customHeight="1" spans="1:6">
      <c r="A27" s="46" t="s">
        <v>263</v>
      </c>
      <c r="B27" s="382" t="s">
        <v>393</v>
      </c>
      <c r="C27" s="48"/>
      <c r="D27" s="49">
        <v>0</v>
      </c>
      <c r="E27" s="50" t="str">
        <f>IF(D27-C27&lt;&gt;0,D27-C27,IF(C27&lt;&gt;0,0,""))</f>
        <v/>
      </c>
      <c r="F27" s="51" t="str">
        <f>IF(C27=0,"",(D27-C27)/C27*100)</f>
        <v/>
      </c>
    </row>
    <row r="28" customHeight="1" spans="1:6">
      <c r="A28" s="46" t="s">
        <v>263</v>
      </c>
      <c r="B28" s="382" t="s">
        <v>394</v>
      </c>
      <c r="C28" s="48">
        <f>C26-C27</f>
        <v>0</v>
      </c>
      <c r="D28" s="49">
        <f>D26-D27</f>
        <v>0</v>
      </c>
      <c r="E28" s="50" t="str">
        <f>IF(D28-C28&lt;&gt;0,D28-C28,IF(C28&lt;&gt;0,0,""))</f>
        <v/>
      </c>
      <c r="F28" s="51" t="str">
        <f>IF(C28=0,"",(D28-C28)/C28*100)</f>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B7" location="原材料!B1" display="原材料"/>
    <hyperlink ref="B22" location="周转材料!B1" display="周转材料"/>
    <hyperlink ref="B11" location="委托加工材料!B1" display="委托加工物资"/>
    <hyperlink ref="B12" location="'产成品（库存商品）'!B1" display="产成品（库存商品）"/>
    <hyperlink ref="B15" location="'在产品（自制半成品）'!B1" display="在产品（自制半成品）"/>
    <hyperlink ref="B17" location="发出商品!B1" display="发出商品"/>
    <hyperlink ref="B8" location="'材料采购（在途物资）'!B1" display="材料采购（在途物资）"/>
    <hyperlink ref="B10" location="包装物!B1" display="包装物（库存物资）"/>
    <hyperlink ref="B13" location="开发产品!B1" display="产成品（开发产品）"/>
    <hyperlink ref="B14" location="出租开发产品!B1" display="产成品（出租开发产品）"/>
    <hyperlink ref="B16" location="开发成本!B1" display="在产品（开发成本）"/>
    <hyperlink ref="B19" location="委托代销商品!B1" display="委托代销商品"/>
    <hyperlink ref="B20" location="受托代销商品!B1" display="受托代销商品"/>
    <hyperlink ref="B21" location="未结算工程!B1" display="未结算工程"/>
    <hyperlink ref="B1" location="流动汇总!B14" display="返回流动资产汇总表"/>
    <hyperlink ref="A1" location="索引目录!D18" display="返回索引页"/>
    <hyperlink ref="B18" location="在用低值易耗品!B1" display="在用低值易耗品"/>
    <hyperlink ref="B9" location="在库低值易耗品!B1" display="在库低值易耗品（周转材料）"/>
  </hyperlinks>
  <printOptions horizontalCentered="1"/>
  <pageMargins left="0.432638888888889" right="0.393055555555556" top="0.786805555555556" bottom="0.786805555555556" header="1.0625" footer="0.511805555555556"/>
  <pageSetup paperSize="9" fitToHeight="0" orientation="landscape"/>
  <headerFooter alignWithMargins="0">
    <oddHeader>&amp;R&amp;"宋体,常规"&amp;10表&amp;"Times New Roman,常规"3-9
&amp;"宋体,常规"共&amp;"Times New Roman,常规"&amp;N&amp;"宋体,常规"页第&amp;"Times New Roman,常规"&amp;P&amp;"宋体,常规"页</oddHead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0"/>
  <sheetViews>
    <sheetView workbookViewId="0">
      <selection activeCell="A29" sqref="A29"/>
    </sheetView>
  </sheetViews>
  <sheetFormatPr defaultColWidth="9" defaultRowHeight="15.75" customHeight="1"/>
  <cols>
    <col min="1" max="1" width="5.25" customWidth="1"/>
    <col min="2" max="2" width="16.3333333333333" customWidth="1"/>
    <col min="3" max="3" width="14.75" customWidth="1"/>
    <col min="4" max="4" width="5.08333333333333" customWidth="1"/>
    <col min="5" max="5" width="7.08333333333333" customWidth="1"/>
    <col min="6" max="6" width="7.33333333333333" customWidth="1"/>
    <col min="7" max="7" width="9.25" customWidth="1"/>
    <col min="8" max="8" width="7.33333333333333" customWidth="1" outlineLevel="1"/>
    <col min="9" max="9" width="8.33333333333333" customWidth="1" outlineLevel="1"/>
    <col min="10" max="10" width="10.3333333333333" customWidth="1" outlineLevel="1"/>
    <col min="11" max="11" width="7.83333333333333" customWidth="1" outlineLevel="1"/>
    <col min="12" max="12" width="5" customWidth="1" outlineLevel="1"/>
    <col min="13" max="14" width="9.08333333333333" customWidth="1" outlineLevel="1"/>
    <col min="15" max="15" width="8.5" customWidth="1" outlineLevel="1"/>
    <col min="16" max="16" width="8.25" customWidth="1"/>
    <col min="17" max="17" width="1.5" customWidth="1"/>
  </cols>
  <sheetData>
    <row r="1" ht="15.6" spans="1:17">
      <c r="A1" s="370" t="s">
        <v>126</v>
      </c>
      <c r="B1" s="24" t="s">
        <v>395</v>
      </c>
      <c r="C1" s="24"/>
      <c r="D1" s="24"/>
      <c r="E1" s="3"/>
      <c r="F1" s="3"/>
      <c r="G1" s="3"/>
      <c r="H1" s="4"/>
      <c r="I1" s="4"/>
      <c r="J1" s="4"/>
      <c r="K1" s="4"/>
      <c r="L1" s="4"/>
      <c r="M1" s="4"/>
      <c r="N1" s="4"/>
      <c r="O1" s="4"/>
      <c r="P1" s="362"/>
      <c r="Q1" s="362"/>
    </row>
    <row r="2" ht="30" hidden="1" customHeight="1" spans="1:17">
      <c r="A2" s="5" t="s">
        <v>396</v>
      </c>
      <c r="B2" s="5"/>
      <c r="C2" s="5"/>
      <c r="D2" s="5"/>
      <c r="E2" s="5"/>
      <c r="F2" s="5"/>
      <c r="G2" s="5"/>
      <c r="H2" s="5"/>
      <c r="I2" s="5"/>
      <c r="J2" s="5"/>
      <c r="K2" s="5"/>
      <c r="L2" s="5"/>
      <c r="M2" s="5"/>
      <c r="N2" s="5"/>
      <c r="O2" s="5"/>
      <c r="P2" s="5"/>
      <c r="Q2" s="5"/>
    </row>
    <row r="3" ht="30" customHeight="1" spans="1:17">
      <c r="A3" s="5" t="s">
        <v>397</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9"/>
      <c r="E5" s="293"/>
      <c r="F5" s="293"/>
      <c r="G5" s="293"/>
      <c r="H5" s="10"/>
      <c r="I5" s="10"/>
      <c r="J5" s="10"/>
      <c r="K5" s="10"/>
      <c r="L5" s="10"/>
      <c r="M5" s="10"/>
      <c r="N5" s="10"/>
      <c r="O5" s="10"/>
      <c r="P5" s="363" t="s">
        <v>159</v>
      </c>
      <c r="Q5" s="6"/>
    </row>
    <row r="6" ht="18" customHeight="1" spans="1:17">
      <c r="A6" s="12" t="s">
        <v>161</v>
      </c>
      <c r="B6" s="12" t="s">
        <v>398</v>
      </c>
      <c r="C6" s="78" t="s">
        <v>399</v>
      </c>
      <c r="D6" s="78" t="s">
        <v>400</v>
      </c>
      <c r="E6" s="12" t="s">
        <v>196</v>
      </c>
      <c r="F6" s="12"/>
      <c r="G6" s="58"/>
      <c r="H6" s="371" t="s">
        <v>401</v>
      </c>
      <c r="I6" s="12" t="s">
        <v>197</v>
      </c>
      <c r="J6" s="12"/>
      <c r="K6" s="12" t="s">
        <v>198</v>
      </c>
      <c r="L6" s="78" t="s">
        <v>269</v>
      </c>
      <c r="M6" s="57" t="s">
        <v>402</v>
      </c>
      <c r="N6" s="57" t="s">
        <v>403</v>
      </c>
      <c r="O6" s="57" t="s">
        <v>404</v>
      </c>
      <c r="P6" s="12" t="s">
        <v>164</v>
      </c>
      <c r="Q6" s="6"/>
    </row>
    <row r="7" ht="18" customHeight="1" spans="1:17">
      <c r="A7" s="12"/>
      <c r="B7" s="12"/>
      <c r="C7" s="79"/>
      <c r="D7" s="79"/>
      <c r="E7" s="12" t="s">
        <v>405</v>
      </c>
      <c r="F7" s="12" t="s">
        <v>406</v>
      </c>
      <c r="G7" s="369" t="s">
        <v>407</v>
      </c>
      <c r="H7" s="371"/>
      <c r="I7" s="12" t="s">
        <v>408</v>
      </c>
      <c r="J7" s="12" t="s">
        <v>407</v>
      </c>
      <c r="K7" s="12"/>
      <c r="L7" s="79"/>
      <c r="M7" s="12"/>
      <c r="N7" s="12"/>
      <c r="O7" s="12"/>
      <c r="P7" s="12"/>
      <c r="Q7" s="6"/>
    </row>
    <row r="8" customHeight="1" spans="1:17">
      <c r="A8" s="137" t="str">
        <f>IF(C8="","",SUBTOTAL(103,$C$7:$C8))</f>
        <v/>
      </c>
      <c r="B8" s="372"/>
      <c r="C8" s="139"/>
      <c r="D8" s="81"/>
      <c r="E8" s="119"/>
      <c r="F8" s="17" t="str">
        <f>IF(E8=0,"",G8/E8)</f>
        <v/>
      </c>
      <c r="G8" s="328"/>
      <c r="H8" s="296"/>
      <c r="I8" s="17"/>
      <c r="J8" s="17"/>
      <c r="K8" s="39" t="str">
        <f>IF(J8-G8&lt;&gt;0,J8-G8,IF(G8&lt;&gt;0,0,""))</f>
        <v/>
      </c>
      <c r="L8" s="56" t="str">
        <f>IF(G8=0,"",(J8-G8)/G8*100)</f>
        <v/>
      </c>
      <c r="M8" s="372"/>
      <c r="N8" s="372"/>
      <c r="O8" s="372"/>
      <c r="P8" s="374"/>
      <c r="Q8" s="6"/>
    </row>
    <row r="9" customHeight="1" spans="1:17">
      <c r="A9" s="137" t="str">
        <f>IF(C9="","",SUBTOTAL(103,$C$7:$C9))</f>
        <v/>
      </c>
      <c r="B9" s="372"/>
      <c r="C9" s="139"/>
      <c r="D9" s="81"/>
      <c r="E9" s="373"/>
      <c r="F9" s="17" t="str">
        <f>IF(E9=0,"",G9/E9)</f>
        <v/>
      </c>
      <c r="G9" s="328"/>
      <c r="H9" s="296"/>
      <c r="I9" s="17"/>
      <c r="J9" s="17"/>
      <c r="K9" s="39"/>
      <c r="L9" s="56"/>
      <c r="M9" s="139"/>
      <c r="N9" s="139"/>
      <c r="O9" s="139"/>
      <c r="P9" s="374"/>
      <c r="Q9" s="6"/>
    </row>
    <row r="10" customHeight="1" spans="1:17">
      <c r="A10" s="137" t="str">
        <f>IF(C10="","",SUBTOTAL(103,$C$7:$C10))</f>
        <v/>
      </c>
      <c r="B10" s="372"/>
      <c r="C10" s="139"/>
      <c r="D10" s="81"/>
      <c r="E10" s="119"/>
      <c r="F10" s="17" t="str">
        <f>IF(E10=0,"",G10/E10)</f>
        <v/>
      </c>
      <c r="G10" s="328"/>
      <c r="H10" s="296"/>
      <c r="I10" s="17"/>
      <c r="J10" s="17"/>
      <c r="K10" s="39" t="str">
        <f t="shared" ref="K10:K72" si="0">IF(J10-G10&lt;&gt;0,J10-G10,IF(G10&lt;&gt;0,0,""))</f>
        <v/>
      </c>
      <c r="L10" s="56" t="str">
        <f t="shared" ref="L10:L72" si="1">IF(G10=0,"",(J10-G10)/G10*100)</f>
        <v/>
      </c>
      <c r="M10" s="372"/>
      <c r="N10" s="372"/>
      <c r="O10" s="372"/>
      <c r="P10" s="374"/>
      <c r="Q10" s="6"/>
    </row>
    <row r="11" customHeight="1" spans="1:17">
      <c r="A11" s="137" t="str">
        <f>IF(C11="","",SUBTOTAL(103,$C$7:$C11))</f>
        <v/>
      </c>
      <c r="B11" s="372"/>
      <c r="C11" s="139"/>
      <c r="D11" s="81"/>
      <c r="E11" s="119"/>
      <c r="F11" s="17" t="str">
        <f>IF(E11=0,"",G11/E11)</f>
        <v/>
      </c>
      <c r="G11" s="328"/>
      <c r="H11" s="296"/>
      <c r="I11" s="17"/>
      <c r="J11" s="17"/>
      <c r="K11" s="39" t="str">
        <f t="shared" si="0"/>
        <v/>
      </c>
      <c r="L11" s="56" t="str">
        <f t="shared" si="1"/>
        <v/>
      </c>
      <c r="M11" s="372"/>
      <c r="N11" s="372"/>
      <c r="O11" s="372"/>
      <c r="P11" s="374"/>
      <c r="Q11" s="6"/>
    </row>
    <row r="12" customHeight="1" spans="1:17">
      <c r="A12" s="137" t="str">
        <f>IF(C12="","",SUBTOTAL(103,$C$7:$C12))</f>
        <v/>
      </c>
      <c r="B12" s="372"/>
      <c r="C12" s="139"/>
      <c r="D12" s="81"/>
      <c r="E12" s="119"/>
      <c r="F12" s="17" t="str">
        <f t="shared" ref="F12:F27" si="2">IF(E12=0,"",G12/E12)</f>
        <v/>
      </c>
      <c r="G12" s="328"/>
      <c r="H12" s="296"/>
      <c r="I12" s="17"/>
      <c r="J12" s="17"/>
      <c r="K12" s="39" t="str">
        <f t="shared" si="0"/>
        <v/>
      </c>
      <c r="L12" s="56" t="str">
        <f t="shared" si="1"/>
        <v/>
      </c>
      <c r="M12" s="372"/>
      <c r="N12" s="372"/>
      <c r="O12" s="372"/>
      <c r="P12" s="374"/>
      <c r="Q12" s="6"/>
    </row>
    <row r="13" customHeight="1" spans="1:17">
      <c r="A13" s="137" t="str">
        <f>IF(C13="","",SUBTOTAL(103,$C$7:$C13))</f>
        <v/>
      </c>
      <c r="B13" s="372"/>
      <c r="C13" s="139"/>
      <c r="D13" s="81"/>
      <c r="E13" s="119"/>
      <c r="F13" s="17" t="str">
        <f t="shared" si="2"/>
        <v/>
      </c>
      <c r="G13" s="328"/>
      <c r="H13" s="296"/>
      <c r="I13" s="17"/>
      <c r="J13" s="17"/>
      <c r="K13" s="39" t="str">
        <f t="shared" si="0"/>
        <v/>
      </c>
      <c r="L13" s="56" t="str">
        <f t="shared" si="1"/>
        <v/>
      </c>
      <c r="M13" s="372"/>
      <c r="N13" s="372"/>
      <c r="O13" s="372"/>
      <c r="P13" s="374"/>
      <c r="Q13" s="6"/>
    </row>
    <row r="14" customHeight="1" spans="1:17">
      <c r="A14" s="137" t="str">
        <f>IF(C14="","",SUBTOTAL(103,$C$7:$C14))</f>
        <v/>
      </c>
      <c r="B14" s="372"/>
      <c r="C14" s="139"/>
      <c r="D14" s="81"/>
      <c r="E14" s="119"/>
      <c r="F14" s="17" t="str">
        <f t="shared" si="2"/>
        <v/>
      </c>
      <c r="G14" s="328"/>
      <c r="H14" s="296"/>
      <c r="I14" s="17"/>
      <c r="J14" s="17"/>
      <c r="K14" s="39" t="str">
        <f t="shared" si="0"/>
        <v/>
      </c>
      <c r="L14" s="56" t="str">
        <f t="shared" si="1"/>
        <v/>
      </c>
      <c r="M14" s="372"/>
      <c r="N14" s="372"/>
      <c r="O14" s="372"/>
      <c r="P14" s="374"/>
      <c r="Q14" s="375"/>
    </row>
    <row r="15" customHeight="1" spans="1:17">
      <c r="A15" s="137" t="str">
        <f>IF(C15="","",SUBTOTAL(103,$C$7:$C15))</f>
        <v/>
      </c>
      <c r="B15" s="372"/>
      <c r="C15" s="139"/>
      <c r="D15" s="81"/>
      <c r="E15" s="119"/>
      <c r="F15" s="17" t="str">
        <f t="shared" si="2"/>
        <v/>
      </c>
      <c r="G15" s="328"/>
      <c r="H15" s="296"/>
      <c r="I15" s="17"/>
      <c r="J15" s="17"/>
      <c r="K15" s="39" t="str">
        <f t="shared" si="0"/>
        <v/>
      </c>
      <c r="L15" s="56" t="str">
        <f t="shared" si="1"/>
        <v/>
      </c>
      <c r="M15" s="372"/>
      <c r="N15" s="372"/>
      <c r="O15" s="372"/>
      <c r="P15" s="374"/>
      <c r="Q15" s="375"/>
    </row>
    <row r="16" customHeight="1" spans="1:17">
      <c r="A16" s="137" t="str">
        <f>IF(C16="","",SUBTOTAL(103,$C$7:$C16))</f>
        <v/>
      </c>
      <c r="B16" s="372"/>
      <c r="C16" s="139"/>
      <c r="D16" s="81"/>
      <c r="E16" s="119"/>
      <c r="F16" s="17" t="str">
        <f t="shared" si="2"/>
        <v/>
      </c>
      <c r="G16" s="328"/>
      <c r="H16" s="296"/>
      <c r="I16" s="17"/>
      <c r="J16" s="17"/>
      <c r="K16" s="39" t="str">
        <f t="shared" si="0"/>
        <v/>
      </c>
      <c r="L16" s="56" t="str">
        <f t="shared" si="1"/>
        <v/>
      </c>
      <c r="M16" s="372"/>
      <c r="N16" s="372"/>
      <c r="O16" s="372"/>
      <c r="P16" s="374"/>
      <c r="Q16" s="375"/>
    </row>
    <row r="17" customHeight="1" spans="1:17">
      <c r="A17" s="137" t="str">
        <f>IF(C17="","",SUBTOTAL(103,$C$7:$C17))</f>
        <v/>
      </c>
      <c r="B17" s="372"/>
      <c r="C17" s="139"/>
      <c r="D17" s="81"/>
      <c r="E17" s="119"/>
      <c r="F17" s="17" t="str">
        <f t="shared" si="2"/>
        <v/>
      </c>
      <c r="G17" s="328"/>
      <c r="H17" s="296"/>
      <c r="I17" s="17"/>
      <c r="J17" s="17"/>
      <c r="K17" s="39" t="str">
        <f t="shared" si="0"/>
        <v/>
      </c>
      <c r="L17" s="56" t="str">
        <f t="shared" si="1"/>
        <v/>
      </c>
      <c r="M17" s="372"/>
      <c r="N17" s="372"/>
      <c r="O17" s="372"/>
      <c r="P17" s="374"/>
      <c r="Q17" s="375"/>
    </row>
    <row r="18" customHeight="1" spans="1:17">
      <c r="A18" s="137" t="str">
        <f>IF(C18="","",SUBTOTAL(103,$C$7:$C18))</f>
        <v/>
      </c>
      <c r="B18" s="372"/>
      <c r="C18" s="139"/>
      <c r="D18" s="81"/>
      <c r="E18" s="119"/>
      <c r="F18" s="17" t="str">
        <f t="shared" si="2"/>
        <v/>
      </c>
      <c r="G18" s="328"/>
      <c r="H18" s="296"/>
      <c r="I18" s="17"/>
      <c r="J18" s="17"/>
      <c r="K18" s="39" t="str">
        <f t="shared" si="0"/>
        <v/>
      </c>
      <c r="L18" s="56" t="str">
        <f t="shared" si="1"/>
        <v/>
      </c>
      <c r="M18" s="372"/>
      <c r="N18" s="372"/>
      <c r="O18" s="372"/>
      <c r="P18" s="374"/>
      <c r="Q18" s="375"/>
    </row>
    <row r="19" customHeight="1" spans="1:17">
      <c r="A19" s="137" t="str">
        <f>IF(C19="","",SUBTOTAL(103,$C$7:$C19))</f>
        <v/>
      </c>
      <c r="B19" s="372"/>
      <c r="C19" s="139"/>
      <c r="D19" s="81"/>
      <c r="E19" s="119"/>
      <c r="F19" s="17" t="str">
        <f t="shared" si="2"/>
        <v/>
      </c>
      <c r="G19" s="328"/>
      <c r="H19" s="296"/>
      <c r="I19" s="17"/>
      <c r="J19" s="17"/>
      <c r="K19" s="39" t="str">
        <f t="shared" si="0"/>
        <v/>
      </c>
      <c r="L19" s="56" t="str">
        <f t="shared" si="1"/>
        <v/>
      </c>
      <c r="M19" s="372"/>
      <c r="N19" s="372"/>
      <c r="O19" s="372"/>
      <c r="P19" s="374"/>
      <c r="Q19" s="375"/>
    </row>
    <row r="20" customHeight="1" spans="1:17">
      <c r="A20" s="137" t="str">
        <f>IF(C20="","",SUBTOTAL(103,$C$7:$C20))</f>
        <v/>
      </c>
      <c r="B20" s="372"/>
      <c r="C20" s="139"/>
      <c r="D20" s="81"/>
      <c r="E20" s="119"/>
      <c r="F20" s="17" t="str">
        <f t="shared" si="2"/>
        <v/>
      </c>
      <c r="G20" s="328"/>
      <c r="H20" s="296"/>
      <c r="I20" s="17"/>
      <c r="J20" s="17"/>
      <c r="K20" s="39" t="str">
        <f t="shared" si="0"/>
        <v/>
      </c>
      <c r="L20" s="56" t="str">
        <f t="shared" si="1"/>
        <v/>
      </c>
      <c r="M20" s="372"/>
      <c r="N20" s="372"/>
      <c r="O20" s="372"/>
      <c r="P20" s="374"/>
      <c r="Q20" s="375"/>
    </row>
    <row r="21" customHeight="1" spans="1:17">
      <c r="A21" s="137" t="str">
        <f>IF(C21="","",SUBTOTAL(103,$C$7:$C21))</f>
        <v/>
      </c>
      <c r="B21" s="372"/>
      <c r="C21" s="139"/>
      <c r="D21" s="81"/>
      <c r="E21" s="119"/>
      <c r="F21" s="17" t="str">
        <f t="shared" si="2"/>
        <v/>
      </c>
      <c r="G21" s="328"/>
      <c r="H21" s="296"/>
      <c r="I21" s="17"/>
      <c r="J21" s="17"/>
      <c r="K21" s="39" t="str">
        <f t="shared" si="0"/>
        <v/>
      </c>
      <c r="L21" s="56" t="str">
        <f t="shared" si="1"/>
        <v/>
      </c>
      <c r="M21" s="372"/>
      <c r="N21" s="372"/>
      <c r="O21" s="372"/>
      <c r="P21" s="374"/>
      <c r="Q21" s="375"/>
    </row>
    <row r="22" customHeight="1" spans="1:17">
      <c r="A22" s="137" t="str">
        <f>IF(C22="","",SUBTOTAL(103,$C$7:$C22))</f>
        <v/>
      </c>
      <c r="B22" s="372"/>
      <c r="C22" s="139"/>
      <c r="D22" s="81"/>
      <c r="E22" s="119"/>
      <c r="F22" s="17" t="str">
        <f t="shared" si="2"/>
        <v/>
      </c>
      <c r="G22" s="328"/>
      <c r="H22" s="296"/>
      <c r="I22" s="17"/>
      <c r="J22" s="17"/>
      <c r="K22" s="39" t="str">
        <f t="shared" si="0"/>
        <v/>
      </c>
      <c r="L22" s="56" t="str">
        <f t="shared" si="1"/>
        <v/>
      </c>
      <c r="M22" s="372"/>
      <c r="N22" s="372"/>
      <c r="O22" s="372"/>
      <c r="P22" s="374"/>
      <c r="Q22" s="375"/>
    </row>
    <row r="23" customHeight="1" spans="1:17">
      <c r="A23" s="137" t="str">
        <f>IF(C23="","",SUBTOTAL(103,$C$7:$C23))</f>
        <v/>
      </c>
      <c r="B23" s="372"/>
      <c r="C23" s="139"/>
      <c r="D23" s="81"/>
      <c r="E23" s="119"/>
      <c r="F23" s="17" t="str">
        <f t="shared" si="2"/>
        <v/>
      </c>
      <c r="G23" s="328"/>
      <c r="H23" s="296"/>
      <c r="I23" s="17"/>
      <c r="J23" s="17"/>
      <c r="K23" s="39" t="str">
        <f t="shared" si="0"/>
        <v/>
      </c>
      <c r="L23" s="56" t="str">
        <f t="shared" si="1"/>
        <v/>
      </c>
      <c r="M23" s="372"/>
      <c r="N23" s="372"/>
      <c r="O23" s="372"/>
      <c r="P23" s="374"/>
      <c r="Q23" s="375"/>
    </row>
    <row r="24" customHeight="1" spans="1:17">
      <c r="A24" s="137" t="str">
        <f>IF(C24="","",SUBTOTAL(103,$C$7:$C24))</f>
        <v/>
      </c>
      <c r="B24" s="372"/>
      <c r="C24" s="139"/>
      <c r="D24" s="81"/>
      <c r="E24" s="119"/>
      <c r="F24" s="17" t="str">
        <f t="shared" si="2"/>
        <v/>
      </c>
      <c r="G24" s="328"/>
      <c r="H24" s="296"/>
      <c r="I24" s="17"/>
      <c r="J24" s="17"/>
      <c r="K24" s="39" t="str">
        <f t="shared" si="0"/>
        <v/>
      </c>
      <c r="L24" s="56" t="str">
        <f t="shared" si="1"/>
        <v/>
      </c>
      <c r="M24" s="372"/>
      <c r="N24" s="372"/>
      <c r="O24" s="372"/>
      <c r="P24" s="374"/>
      <c r="Q24" s="375"/>
    </row>
    <row r="25" customHeight="1" spans="1:17">
      <c r="A25" s="137" t="str">
        <f>IF(C25="","",SUBTOTAL(103,$C$7:$C25))</f>
        <v/>
      </c>
      <c r="B25" s="372"/>
      <c r="C25" s="139"/>
      <c r="D25" s="81"/>
      <c r="E25" s="119"/>
      <c r="F25" s="17" t="str">
        <f t="shared" si="2"/>
        <v/>
      </c>
      <c r="G25" s="328"/>
      <c r="H25" s="296"/>
      <c r="I25" s="17"/>
      <c r="J25" s="17"/>
      <c r="K25" s="39" t="str">
        <f t="shared" si="0"/>
        <v/>
      </c>
      <c r="L25" s="56" t="str">
        <f t="shared" si="1"/>
        <v/>
      </c>
      <c r="M25" s="372"/>
      <c r="N25" s="372"/>
      <c r="O25" s="372"/>
      <c r="P25" s="374"/>
      <c r="Q25" s="375"/>
    </row>
    <row r="26" customHeight="1" spans="1:17">
      <c r="A26" s="137" t="str">
        <f>IF(C26="","",SUBTOTAL(103,$C$7:$C26))</f>
        <v/>
      </c>
      <c r="B26" s="372"/>
      <c r="C26" s="139"/>
      <c r="D26" s="81"/>
      <c r="E26" s="119"/>
      <c r="F26" s="17" t="str">
        <f t="shared" si="2"/>
        <v/>
      </c>
      <c r="G26" s="328"/>
      <c r="H26" s="296"/>
      <c r="I26" s="17"/>
      <c r="J26" s="17"/>
      <c r="K26" s="39" t="str">
        <f t="shared" si="0"/>
        <v/>
      </c>
      <c r="L26" s="56" t="str">
        <f t="shared" si="1"/>
        <v/>
      </c>
      <c r="M26" s="372"/>
      <c r="N26" s="372"/>
      <c r="O26" s="372"/>
      <c r="P26" s="374"/>
      <c r="Q26" s="375"/>
    </row>
    <row r="27" customHeight="1" spans="1:17">
      <c r="A27" s="137" t="str">
        <f>IF(C27="","",SUBTOTAL(103,$C$7:$C27))</f>
        <v/>
      </c>
      <c r="B27" s="372"/>
      <c r="C27" s="139"/>
      <c r="D27" s="81"/>
      <c r="E27" s="119"/>
      <c r="F27" s="17" t="str">
        <f t="shared" si="2"/>
        <v/>
      </c>
      <c r="G27" s="328"/>
      <c r="H27" s="296"/>
      <c r="I27" s="17"/>
      <c r="J27" s="17"/>
      <c r="K27" s="39" t="str">
        <f t="shared" si="0"/>
        <v/>
      </c>
      <c r="L27" s="56" t="str">
        <f t="shared" si="1"/>
        <v/>
      </c>
      <c r="M27" s="372"/>
      <c r="N27" s="372"/>
      <c r="O27" s="372"/>
      <c r="P27" s="374"/>
      <c r="Q27" s="375"/>
    </row>
    <row r="28" customHeight="1" spans="1:17">
      <c r="A28" s="137" t="str">
        <f>IF(C28="","",SUBTOTAL(103,$C$7:$C28))</f>
        <v/>
      </c>
      <c r="B28" s="372"/>
      <c r="C28" s="139"/>
      <c r="D28" s="81"/>
      <c r="E28" s="119"/>
      <c r="F28" s="17" t="str">
        <f t="shared" ref="F28:F44" si="3">IF(E28=0,"",G28/E28)</f>
        <v/>
      </c>
      <c r="G28" s="328"/>
      <c r="H28" s="296"/>
      <c r="I28" s="17"/>
      <c r="J28" s="17"/>
      <c r="K28" s="39" t="str">
        <f t="shared" si="0"/>
        <v/>
      </c>
      <c r="L28" s="56" t="str">
        <f t="shared" si="1"/>
        <v/>
      </c>
      <c r="M28" s="372"/>
      <c r="N28" s="372"/>
      <c r="O28" s="372"/>
      <c r="P28" s="374"/>
      <c r="Q28" s="375"/>
    </row>
    <row r="29" customHeight="1" spans="1:17">
      <c r="A29" s="137" t="str">
        <f>IF(C29="","",SUBTOTAL(103,$C$7:$C29))</f>
        <v/>
      </c>
      <c r="B29" s="372"/>
      <c r="C29" s="139"/>
      <c r="D29" s="81"/>
      <c r="E29" s="119"/>
      <c r="F29" s="17" t="str">
        <f t="shared" si="3"/>
        <v/>
      </c>
      <c r="G29" s="328"/>
      <c r="H29" s="296"/>
      <c r="I29" s="17"/>
      <c r="J29" s="17"/>
      <c r="K29" s="39" t="str">
        <f t="shared" si="0"/>
        <v/>
      </c>
      <c r="L29" s="56" t="str">
        <f t="shared" si="1"/>
        <v/>
      </c>
      <c r="M29" s="372"/>
      <c r="N29" s="372"/>
      <c r="O29" s="372"/>
      <c r="P29" s="374"/>
      <c r="Q29" s="375"/>
    </row>
    <row r="30" customHeight="1" spans="1:17">
      <c r="A30" s="137" t="str">
        <f>IF(C30="","",SUBTOTAL(103,$C$7:$C30))</f>
        <v/>
      </c>
      <c r="B30" s="372"/>
      <c r="C30" s="139"/>
      <c r="D30" s="81"/>
      <c r="E30" s="119"/>
      <c r="F30" s="17" t="str">
        <f t="shared" si="3"/>
        <v/>
      </c>
      <c r="G30" s="328"/>
      <c r="H30" s="296"/>
      <c r="I30" s="17"/>
      <c r="J30" s="17"/>
      <c r="K30" s="39" t="str">
        <f t="shared" si="0"/>
        <v/>
      </c>
      <c r="L30" s="56" t="str">
        <f t="shared" si="1"/>
        <v/>
      </c>
      <c r="M30" s="372"/>
      <c r="N30" s="372"/>
      <c r="O30" s="372"/>
      <c r="P30" s="374"/>
      <c r="Q30" s="375"/>
    </row>
    <row r="31" customHeight="1" spans="1:17">
      <c r="A31" s="137" t="str">
        <f>IF(C31="","",SUBTOTAL(103,$C$7:$C31))</f>
        <v/>
      </c>
      <c r="B31" s="372"/>
      <c r="C31" s="139"/>
      <c r="D31" s="81"/>
      <c r="E31" s="119"/>
      <c r="F31" s="17" t="str">
        <f t="shared" si="3"/>
        <v/>
      </c>
      <c r="G31" s="328"/>
      <c r="H31" s="296"/>
      <c r="I31" s="17"/>
      <c r="J31" s="17"/>
      <c r="K31" s="39" t="str">
        <f t="shared" si="0"/>
        <v/>
      </c>
      <c r="L31" s="56" t="str">
        <f t="shared" si="1"/>
        <v/>
      </c>
      <c r="M31" s="372"/>
      <c r="N31" s="372"/>
      <c r="O31" s="372"/>
      <c r="P31" s="374"/>
      <c r="Q31" s="375"/>
    </row>
    <row r="32" customHeight="1" spans="1:17">
      <c r="A32" s="137" t="str">
        <f>IF(C32="","",SUBTOTAL(103,$C$7:$C32))</f>
        <v/>
      </c>
      <c r="B32" s="372"/>
      <c r="C32" s="139"/>
      <c r="D32" s="81"/>
      <c r="E32" s="119"/>
      <c r="F32" s="17" t="str">
        <f t="shared" si="3"/>
        <v/>
      </c>
      <c r="G32" s="328"/>
      <c r="H32" s="296"/>
      <c r="I32" s="17"/>
      <c r="J32" s="17"/>
      <c r="K32" s="39" t="str">
        <f t="shared" si="0"/>
        <v/>
      </c>
      <c r="L32" s="56" t="str">
        <f t="shared" si="1"/>
        <v/>
      </c>
      <c r="M32" s="372"/>
      <c r="N32" s="372"/>
      <c r="O32" s="372"/>
      <c r="P32" s="374"/>
      <c r="Q32" s="375"/>
    </row>
    <row r="33" customHeight="1" spans="1:17">
      <c r="A33" s="137" t="str">
        <f>IF(C33="","",SUBTOTAL(103,$C$7:$C33))</f>
        <v/>
      </c>
      <c r="B33" s="372"/>
      <c r="C33" s="139"/>
      <c r="D33" s="81"/>
      <c r="E33" s="119"/>
      <c r="F33" s="17" t="str">
        <f t="shared" si="3"/>
        <v/>
      </c>
      <c r="G33" s="328"/>
      <c r="H33" s="296"/>
      <c r="I33" s="17"/>
      <c r="J33" s="17"/>
      <c r="K33" s="39" t="str">
        <f t="shared" si="0"/>
        <v/>
      </c>
      <c r="L33" s="56" t="str">
        <f t="shared" si="1"/>
        <v/>
      </c>
      <c r="M33" s="372"/>
      <c r="N33" s="372"/>
      <c r="O33" s="372"/>
      <c r="P33" s="374"/>
      <c r="Q33" s="375"/>
    </row>
    <row r="34" customHeight="1" spans="1:17">
      <c r="A34" s="137" t="str">
        <f>IF(C34="","",SUBTOTAL(103,$C$7:$C34))</f>
        <v/>
      </c>
      <c r="B34" s="372"/>
      <c r="C34" s="139"/>
      <c r="D34" s="81"/>
      <c r="E34" s="119"/>
      <c r="F34" s="17" t="str">
        <f t="shared" si="3"/>
        <v/>
      </c>
      <c r="G34" s="328"/>
      <c r="H34" s="296"/>
      <c r="I34" s="17"/>
      <c r="J34" s="17"/>
      <c r="K34" s="39" t="str">
        <f t="shared" si="0"/>
        <v/>
      </c>
      <c r="L34" s="56" t="str">
        <f t="shared" si="1"/>
        <v/>
      </c>
      <c r="M34" s="372"/>
      <c r="N34" s="372"/>
      <c r="O34" s="372"/>
      <c r="P34" s="374"/>
      <c r="Q34" s="375"/>
    </row>
    <row r="35" customHeight="1" spans="1:17">
      <c r="A35" s="137" t="str">
        <f>IF(C35="","",SUBTOTAL(103,$C$7:$C35))</f>
        <v/>
      </c>
      <c r="B35" s="372"/>
      <c r="C35" s="139"/>
      <c r="D35" s="81"/>
      <c r="E35" s="119"/>
      <c r="F35" s="17" t="str">
        <f t="shared" si="3"/>
        <v/>
      </c>
      <c r="G35" s="328"/>
      <c r="H35" s="296"/>
      <c r="I35" s="17"/>
      <c r="J35" s="17"/>
      <c r="K35" s="39" t="str">
        <f t="shared" si="0"/>
        <v/>
      </c>
      <c r="L35" s="56" t="str">
        <f t="shared" si="1"/>
        <v/>
      </c>
      <c r="M35" s="372"/>
      <c r="N35" s="372"/>
      <c r="O35" s="372"/>
      <c r="P35" s="374"/>
      <c r="Q35" s="375"/>
    </row>
    <row r="36" customHeight="1" spans="1:17">
      <c r="A36" s="137" t="str">
        <f>IF(C36="","",SUBTOTAL(103,$C$7:$C36))</f>
        <v/>
      </c>
      <c r="B36" s="372"/>
      <c r="C36" s="139"/>
      <c r="D36" s="81"/>
      <c r="E36" s="119"/>
      <c r="F36" s="17" t="str">
        <f t="shared" si="3"/>
        <v/>
      </c>
      <c r="G36" s="328"/>
      <c r="H36" s="296"/>
      <c r="I36" s="17"/>
      <c r="J36" s="17"/>
      <c r="K36" s="39" t="str">
        <f t="shared" si="0"/>
        <v/>
      </c>
      <c r="L36" s="56" t="str">
        <f t="shared" si="1"/>
        <v/>
      </c>
      <c r="M36" s="372"/>
      <c r="N36" s="372"/>
      <c r="O36" s="372"/>
      <c r="P36" s="374"/>
      <c r="Q36" s="375"/>
    </row>
    <row r="37" customHeight="1" spans="1:17">
      <c r="A37" s="137" t="str">
        <f>IF(C37="","",SUBTOTAL(103,$C$7:$C37))</f>
        <v/>
      </c>
      <c r="B37" s="372"/>
      <c r="C37" s="139"/>
      <c r="D37" s="81"/>
      <c r="E37" s="119"/>
      <c r="F37" s="17" t="str">
        <f t="shared" si="3"/>
        <v/>
      </c>
      <c r="G37" s="328"/>
      <c r="H37" s="296"/>
      <c r="I37" s="17"/>
      <c r="J37" s="17"/>
      <c r="K37" s="39" t="str">
        <f t="shared" si="0"/>
        <v/>
      </c>
      <c r="L37" s="56" t="str">
        <f t="shared" si="1"/>
        <v/>
      </c>
      <c r="M37" s="372"/>
      <c r="N37" s="372"/>
      <c r="O37" s="372"/>
      <c r="P37" s="374"/>
      <c r="Q37" s="375"/>
    </row>
    <row r="38" customHeight="1" spans="1:17">
      <c r="A38" s="137" t="str">
        <f>IF(C38="","",SUBTOTAL(103,$C$7:$C38))</f>
        <v/>
      </c>
      <c r="B38" s="372"/>
      <c r="C38" s="139"/>
      <c r="D38" s="81"/>
      <c r="E38" s="119"/>
      <c r="F38" s="17" t="str">
        <f t="shared" si="3"/>
        <v/>
      </c>
      <c r="G38" s="328"/>
      <c r="H38" s="296"/>
      <c r="I38" s="17"/>
      <c r="J38" s="17"/>
      <c r="K38" s="39" t="str">
        <f t="shared" si="0"/>
        <v/>
      </c>
      <c r="L38" s="56" t="str">
        <f t="shared" si="1"/>
        <v/>
      </c>
      <c r="M38" s="372"/>
      <c r="N38" s="372"/>
      <c r="O38" s="372"/>
      <c r="P38" s="374"/>
      <c r="Q38" s="375"/>
    </row>
    <row r="39" customHeight="1" spans="1:17">
      <c r="A39" s="137" t="str">
        <f>IF(C39="","",SUBTOTAL(103,$C$7:$C39))</f>
        <v/>
      </c>
      <c r="B39" s="372"/>
      <c r="C39" s="139"/>
      <c r="D39" s="81"/>
      <c r="E39" s="119"/>
      <c r="F39" s="17" t="str">
        <f t="shared" si="3"/>
        <v/>
      </c>
      <c r="G39" s="328"/>
      <c r="H39" s="296"/>
      <c r="I39" s="17"/>
      <c r="J39" s="17"/>
      <c r="K39" s="39" t="str">
        <f t="shared" si="0"/>
        <v/>
      </c>
      <c r="L39" s="56" t="str">
        <f t="shared" si="1"/>
        <v/>
      </c>
      <c r="M39" s="372"/>
      <c r="N39" s="372"/>
      <c r="O39" s="372"/>
      <c r="P39" s="374"/>
      <c r="Q39" s="375"/>
    </row>
    <row r="40" customHeight="1" spans="1:17">
      <c r="A40" s="137" t="str">
        <f>IF(C40="","",SUBTOTAL(103,$C$7:$C40))</f>
        <v/>
      </c>
      <c r="B40" s="372"/>
      <c r="C40" s="139"/>
      <c r="D40" s="81"/>
      <c r="E40" s="119"/>
      <c r="F40" s="17" t="str">
        <f t="shared" si="3"/>
        <v/>
      </c>
      <c r="G40" s="328"/>
      <c r="H40" s="296"/>
      <c r="I40" s="17"/>
      <c r="J40" s="17"/>
      <c r="K40" s="39" t="str">
        <f t="shared" si="0"/>
        <v/>
      </c>
      <c r="L40" s="56" t="str">
        <f t="shared" si="1"/>
        <v/>
      </c>
      <c r="M40" s="372"/>
      <c r="N40" s="372"/>
      <c r="O40" s="372"/>
      <c r="P40" s="374"/>
      <c r="Q40" s="375"/>
    </row>
    <row r="41" customHeight="1" spans="1:17">
      <c r="A41" s="137" t="str">
        <f>IF(C41="","",SUBTOTAL(103,$C$7:$C41))</f>
        <v/>
      </c>
      <c r="B41" s="372"/>
      <c r="C41" s="139"/>
      <c r="D41" s="81"/>
      <c r="E41" s="119"/>
      <c r="F41" s="17" t="str">
        <f t="shared" si="3"/>
        <v/>
      </c>
      <c r="G41" s="328"/>
      <c r="H41" s="296"/>
      <c r="I41" s="17"/>
      <c r="J41" s="17"/>
      <c r="K41" s="39" t="str">
        <f t="shared" si="0"/>
        <v/>
      </c>
      <c r="L41" s="56" t="str">
        <f t="shared" si="1"/>
        <v/>
      </c>
      <c r="M41" s="372"/>
      <c r="N41" s="372"/>
      <c r="O41" s="372"/>
      <c r="P41" s="374"/>
      <c r="Q41" s="375"/>
    </row>
    <row r="42" customHeight="1" spans="1:17">
      <c r="A42" s="137" t="str">
        <f>IF(C42="","",SUBTOTAL(103,$C$7:$C42))</f>
        <v/>
      </c>
      <c r="B42" s="372"/>
      <c r="C42" s="139"/>
      <c r="D42" s="81"/>
      <c r="E42" s="119"/>
      <c r="F42" s="17" t="str">
        <f t="shared" si="3"/>
        <v/>
      </c>
      <c r="G42" s="328"/>
      <c r="H42" s="296"/>
      <c r="I42" s="17"/>
      <c r="J42" s="17"/>
      <c r="K42" s="39" t="str">
        <f t="shared" si="0"/>
        <v/>
      </c>
      <c r="L42" s="56" t="str">
        <f t="shared" si="1"/>
        <v/>
      </c>
      <c r="M42" s="372"/>
      <c r="N42" s="372"/>
      <c r="O42" s="372"/>
      <c r="P42" s="374"/>
      <c r="Q42" s="375"/>
    </row>
    <row r="43" customHeight="1" spans="1:17">
      <c r="A43" s="137" t="str">
        <f>IF(C43="","",SUBTOTAL(103,$C$7:$C43))</f>
        <v/>
      </c>
      <c r="B43" s="372"/>
      <c r="C43" s="139"/>
      <c r="D43" s="81"/>
      <c r="E43" s="119"/>
      <c r="F43" s="17" t="str">
        <f t="shared" si="3"/>
        <v/>
      </c>
      <c r="G43" s="328"/>
      <c r="H43" s="296"/>
      <c r="I43" s="17"/>
      <c r="J43" s="17"/>
      <c r="K43" s="39" t="str">
        <f t="shared" si="0"/>
        <v/>
      </c>
      <c r="L43" s="56" t="str">
        <f t="shared" si="1"/>
        <v/>
      </c>
      <c r="M43" s="372"/>
      <c r="N43" s="372"/>
      <c r="O43" s="372"/>
      <c r="P43" s="374"/>
      <c r="Q43" s="375"/>
    </row>
    <row r="44" customHeight="1" spans="1:17">
      <c r="A44" s="137" t="str">
        <f>IF(C44="","",SUBTOTAL(103,$C$7:$C44))</f>
        <v/>
      </c>
      <c r="B44" s="372"/>
      <c r="C44" s="139"/>
      <c r="D44" s="81"/>
      <c r="E44" s="119"/>
      <c r="F44" s="17" t="str">
        <f t="shared" si="3"/>
        <v/>
      </c>
      <c r="G44" s="328"/>
      <c r="H44" s="296"/>
      <c r="I44" s="17"/>
      <c r="J44" s="17"/>
      <c r="K44" s="39" t="str">
        <f t="shared" si="0"/>
        <v/>
      </c>
      <c r="L44" s="56" t="str">
        <f t="shared" si="1"/>
        <v/>
      </c>
      <c r="M44" s="372"/>
      <c r="N44" s="372"/>
      <c r="O44" s="372"/>
      <c r="P44" s="374"/>
      <c r="Q44" s="375"/>
    </row>
    <row r="45" customHeight="1" spans="1:17">
      <c r="A45" s="137" t="str">
        <f>IF(C45="","",SUBTOTAL(103,$C$7:$C45))</f>
        <v/>
      </c>
      <c r="B45" s="372"/>
      <c r="C45" s="139"/>
      <c r="D45" s="81"/>
      <c r="E45" s="119"/>
      <c r="F45" s="17" t="str">
        <f t="shared" ref="F45:F62" si="4">IF(E45=0,"",G45/E45)</f>
        <v/>
      </c>
      <c r="G45" s="328"/>
      <c r="H45" s="296"/>
      <c r="I45" s="17"/>
      <c r="J45" s="17"/>
      <c r="K45" s="39" t="str">
        <f t="shared" si="0"/>
        <v/>
      </c>
      <c r="L45" s="56" t="str">
        <f t="shared" si="1"/>
        <v/>
      </c>
      <c r="M45" s="372"/>
      <c r="N45" s="372"/>
      <c r="O45" s="372"/>
      <c r="P45" s="374"/>
      <c r="Q45" s="375"/>
    </row>
    <row r="46" customHeight="1" spans="1:17">
      <c r="A46" s="137" t="str">
        <f>IF(C46="","",SUBTOTAL(103,$C$7:$C46))</f>
        <v/>
      </c>
      <c r="B46" s="372"/>
      <c r="C46" s="139"/>
      <c r="D46" s="81"/>
      <c r="E46" s="119"/>
      <c r="F46" s="17" t="str">
        <f t="shared" si="4"/>
        <v/>
      </c>
      <c r="G46" s="328"/>
      <c r="H46" s="296"/>
      <c r="I46" s="17"/>
      <c r="J46" s="17"/>
      <c r="K46" s="39" t="str">
        <f t="shared" si="0"/>
        <v/>
      </c>
      <c r="L46" s="56" t="str">
        <f t="shared" si="1"/>
        <v/>
      </c>
      <c r="M46" s="372"/>
      <c r="N46" s="372"/>
      <c r="O46" s="372"/>
      <c r="P46" s="374"/>
      <c r="Q46" s="375"/>
    </row>
    <row r="47" customHeight="1" spans="1:17">
      <c r="A47" s="137" t="str">
        <f>IF(C47="","",SUBTOTAL(103,$C$7:$C47))</f>
        <v/>
      </c>
      <c r="B47" s="372"/>
      <c r="C47" s="139"/>
      <c r="D47" s="81"/>
      <c r="E47" s="119"/>
      <c r="F47" s="17" t="str">
        <f t="shared" si="4"/>
        <v/>
      </c>
      <c r="G47" s="328"/>
      <c r="H47" s="296"/>
      <c r="I47" s="17"/>
      <c r="J47" s="17"/>
      <c r="K47" s="39" t="str">
        <f t="shared" si="0"/>
        <v/>
      </c>
      <c r="L47" s="56" t="str">
        <f t="shared" si="1"/>
        <v/>
      </c>
      <c r="M47" s="372"/>
      <c r="N47" s="372"/>
      <c r="O47" s="372"/>
      <c r="P47" s="374"/>
      <c r="Q47" s="375"/>
    </row>
    <row r="48" customHeight="1" spans="1:17">
      <c r="A48" s="137" t="str">
        <f>IF(C48="","",SUBTOTAL(103,$C$7:$C48))</f>
        <v/>
      </c>
      <c r="B48" s="372"/>
      <c r="C48" s="139"/>
      <c r="D48" s="81"/>
      <c r="E48" s="119"/>
      <c r="F48" s="17" t="str">
        <f t="shared" si="4"/>
        <v/>
      </c>
      <c r="G48" s="328"/>
      <c r="H48" s="296"/>
      <c r="I48" s="17"/>
      <c r="J48" s="17"/>
      <c r="K48" s="39" t="str">
        <f t="shared" si="0"/>
        <v/>
      </c>
      <c r="L48" s="56" t="str">
        <f t="shared" si="1"/>
        <v/>
      </c>
      <c r="M48" s="372"/>
      <c r="N48" s="372"/>
      <c r="O48" s="372"/>
      <c r="P48" s="374"/>
      <c r="Q48" s="375"/>
    </row>
    <row r="49" customHeight="1" spans="1:17">
      <c r="A49" s="137" t="str">
        <f>IF(C49="","",SUBTOTAL(103,$C$7:$C49))</f>
        <v/>
      </c>
      <c r="B49" s="372"/>
      <c r="C49" s="139"/>
      <c r="D49" s="81"/>
      <c r="E49" s="119"/>
      <c r="F49" s="17" t="str">
        <f t="shared" si="4"/>
        <v/>
      </c>
      <c r="G49" s="328"/>
      <c r="H49" s="296"/>
      <c r="I49" s="17"/>
      <c r="J49" s="17"/>
      <c r="K49" s="39" t="str">
        <f t="shared" si="0"/>
        <v/>
      </c>
      <c r="L49" s="56" t="str">
        <f t="shared" si="1"/>
        <v/>
      </c>
      <c r="M49" s="372"/>
      <c r="N49" s="372"/>
      <c r="O49" s="372"/>
      <c r="P49" s="374"/>
      <c r="Q49" s="375"/>
    </row>
    <row r="50" customHeight="1" spans="1:17">
      <c r="A50" s="137" t="str">
        <f>IF(C50="","",SUBTOTAL(103,$C$7:$C50))</f>
        <v/>
      </c>
      <c r="B50" s="372"/>
      <c r="C50" s="139"/>
      <c r="D50" s="81"/>
      <c r="E50" s="119"/>
      <c r="F50" s="17" t="str">
        <f t="shared" si="4"/>
        <v/>
      </c>
      <c r="G50" s="328"/>
      <c r="H50" s="296"/>
      <c r="I50" s="17"/>
      <c r="J50" s="17"/>
      <c r="K50" s="39" t="str">
        <f t="shared" si="0"/>
        <v/>
      </c>
      <c r="L50" s="56" t="str">
        <f t="shared" si="1"/>
        <v/>
      </c>
      <c r="M50" s="372"/>
      <c r="N50" s="372"/>
      <c r="O50" s="372"/>
      <c r="P50" s="374"/>
      <c r="Q50" s="375"/>
    </row>
    <row r="51" customHeight="1" spans="1:17">
      <c r="A51" s="137" t="str">
        <f>IF(C51="","",SUBTOTAL(103,$C$7:$C51))</f>
        <v/>
      </c>
      <c r="B51" s="372"/>
      <c r="C51" s="139"/>
      <c r="D51" s="81"/>
      <c r="E51" s="119"/>
      <c r="F51" s="17" t="str">
        <f t="shared" si="4"/>
        <v/>
      </c>
      <c r="G51" s="328"/>
      <c r="H51" s="296"/>
      <c r="I51" s="17"/>
      <c r="J51" s="17"/>
      <c r="K51" s="39" t="str">
        <f t="shared" si="0"/>
        <v/>
      </c>
      <c r="L51" s="56" t="str">
        <f t="shared" si="1"/>
        <v/>
      </c>
      <c r="M51" s="372"/>
      <c r="N51" s="372"/>
      <c r="O51" s="372"/>
      <c r="P51" s="374"/>
      <c r="Q51" s="375"/>
    </row>
    <row r="52" customHeight="1" spans="1:17">
      <c r="A52" s="137" t="str">
        <f>IF(C52="","",SUBTOTAL(103,$C$7:$C52))</f>
        <v/>
      </c>
      <c r="B52" s="372"/>
      <c r="C52" s="139"/>
      <c r="D52" s="81"/>
      <c r="E52" s="119"/>
      <c r="F52" s="17" t="str">
        <f t="shared" si="4"/>
        <v/>
      </c>
      <c r="G52" s="328"/>
      <c r="H52" s="296"/>
      <c r="I52" s="17"/>
      <c r="J52" s="17"/>
      <c r="K52" s="39" t="str">
        <f t="shared" si="0"/>
        <v/>
      </c>
      <c r="L52" s="56" t="str">
        <f t="shared" si="1"/>
        <v/>
      </c>
      <c r="M52" s="372"/>
      <c r="N52" s="372"/>
      <c r="O52" s="372"/>
      <c r="P52" s="374"/>
      <c r="Q52" s="375"/>
    </row>
    <row r="53" customHeight="1" spans="1:17">
      <c r="A53" s="137" t="str">
        <f>IF(C53="","",SUBTOTAL(103,$C$7:$C53))</f>
        <v/>
      </c>
      <c r="B53" s="372"/>
      <c r="C53" s="139"/>
      <c r="D53" s="81"/>
      <c r="E53" s="119"/>
      <c r="F53" s="17" t="str">
        <f t="shared" si="4"/>
        <v/>
      </c>
      <c r="G53" s="328"/>
      <c r="H53" s="296"/>
      <c r="I53" s="17"/>
      <c r="J53" s="17"/>
      <c r="K53" s="39" t="str">
        <f t="shared" si="0"/>
        <v/>
      </c>
      <c r="L53" s="56" t="str">
        <f t="shared" si="1"/>
        <v/>
      </c>
      <c r="M53" s="372"/>
      <c r="N53" s="372"/>
      <c r="O53" s="372"/>
      <c r="P53" s="374"/>
      <c r="Q53" s="375"/>
    </row>
    <row r="54" customHeight="1" spans="1:17">
      <c r="A54" s="137" t="str">
        <f>IF(C54="","",SUBTOTAL(103,$C$7:$C54))</f>
        <v/>
      </c>
      <c r="B54" s="372"/>
      <c r="C54" s="139"/>
      <c r="D54" s="81"/>
      <c r="E54" s="119"/>
      <c r="F54" s="17" t="str">
        <f t="shared" si="4"/>
        <v/>
      </c>
      <c r="G54" s="328"/>
      <c r="H54" s="296"/>
      <c r="I54" s="17"/>
      <c r="J54" s="17"/>
      <c r="K54" s="39" t="str">
        <f t="shared" si="0"/>
        <v/>
      </c>
      <c r="L54" s="56" t="str">
        <f t="shared" si="1"/>
        <v/>
      </c>
      <c r="M54" s="372"/>
      <c r="N54" s="372"/>
      <c r="O54" s="372"/>
      <c r="P54" s="374"/>
      <c r="Q54" s="375"/>
    </row>
    <row r="55" customHeight="1" spans="1:17">
      <c r="A55" s="137" t="str">
        <f>IF(C55="","",SUBTOTAL(103,$C$7:$C55))</f>
        <v/>
      </c>
      <c r="B55" s="372"/>
      <c r="C55" s="139"/>
      <c r="D55" s="81"/>
      <c r="E55" s="119"/>
      <c r="F55" s="17" t="str">
        <f t="shared" si="4"/>
        <v/>
      </c>
      <c r="G55" s="328"/>
      <c r="H55" s="296"/>
      <c r="I55" s="17"/>
      <c r="J55" s="17"/>
      <c r="K55" s="39" t="str">
        <f t="shared" si="0"/>
        <v/>
      </c>
      <c r="L55" s="56" t="str">
        <f t="shared" si="1"/>
        <v/>
      </c>
      <c r="M55" s="372"/>
      <c r="N55" s="372"/>
      <c r="O55" s="372"/>
      <c r="P55" s="374"/>
      <c r="Q55" s="375"/>
    </row>
    <row r="56" customHeight="1" spans="1:17">
      <c r="A56" s="137" t="str">
        <f>IF(C56="","",SUBTOTAL(103,$C$7:$C56))</f>
        <v/>
      </c>
      <c r="B56" s="372"/>
      <c r="C56" s="139"/>
      <c r="D56" s="81"/>
      <c r="E56" s="119"/>
      <c r="F56" s="17" t="str">
        <f t="shared" si="4"/>
        <v/>
      </c>
      <c r="G56" s="328"/>
      <c r="H56" s="296"/>
      <c r="I56" s="17"/>
      <c r="J56" s="17"/>
      <c r="K56" s="39" t="str">
        <f t="shared" si="0"/>
        <v/>
      </c>
      <c r="L56" s="56" t="str">
        <f t="shared" si="1"/>
        <v/>
      </c>
      <c r="M56" s="372"/>
      <c r="N56" s="372"/>
      <c r="O56" s="372"/>
      <c r="P56" s="374"/>
      <c r="Q56" s="375"/>
    </row>
    <row r="57" customHeight="1" spans="1:17">
      <c r="A57" s="137" t="str">
        <f>IF(C57="","",SUBTOTAL(103,$C$7:$C57))</f>
        <v/>
      </c>
      <c r="B57" s="372"/>
      <c r="C57" s="139"/>
      <c r="D57" s="81"/>
      <c r="E57" s="119"/>
      <c r="F57" s="17" t="str">
        <f t="shared" si="4"/>
        <v/>
      </c>
      <c r="G57" s="328"/>
      <c r="H57" s="296"/>
      <c r="I57" s="17"/>
      <c r="J57" s="17"/>
      <c r="K57" s="39" t="str">
        <f t="shared" si="0"/>
        <v/>
      </c>
      <c r="L57" s="56" t="str">
        <f t="shared" si="1"/>
        <v/>
      </c>
      <c r="M57" s="372"/>
      <c r="N57" s="372"/>
      <c r="O57" s="372"/>
      <c r="P57" s="374"/>
      <c r="Q57" s="375"/>
    </row>
    <row r="58" customHeight="1" spans="1:17">
      <c r="A58" s="137" t="str">
        <f>IF(C58="","",SUBTOTAL(103,$C$7:$C58))</f>
        <v/>
      </c>
      <c r="B58" s="372"/>
      <c r="C58" s="139"/>
      <c r="D58" s="81"/>
      <c r="E58" s="119"/>
      <c r="F58" s="17" t="str">
        <f t="shared" si="4"/>
        <v/>
      </c>
      <c r="G58" s="328"/>
      <c r="H58" s="296"/>
      <c r="I58" s="17"/>
      <c r="J58" s="17"/>
      <c r="K58" s="39" t="str">
        <f t="shared" si="0"/>
        <v/>
      </c>
      <c r="L58" s="56" t="str">
        <f t="shared" si="1"/>
        <v/>
      </c>
      <c r="M58" s="372"/>
      <c r="N58" s="372"/>
      <c r="O58" s="372"/>
      <c r="P58" s="374"/>
      <c r="Q58" s="375"/>
    </row>
    <row r="59" customHeight="1" spans="1:17">
      <c r="A59" s="137" t="str">
        <f>IF(C59="","",SUBTOTAL(103,$C$7:$C59))</f>
        <v/>
      </c>
      <c r="B59" s="372"/>
      <c r="C59" s="139"/>
      <c r="D59" s="81"/>
      <c r="E59" s="119"/>
      <c r="F59" s="17" t="str">
        <f t="shared" si="4"/>
        <v/>
      </c>
      <c r="G59" s="328"/>
      <c r="H59" s="296"/>
      <c r="I59" s="17"/>
      <c r="J59" s="17"/>
      <c r="K59" s="39" t="str">
        <f t="shared" si="0"/>
        <v/>
      </c>
      <c r="L59" s="56" t="str">
        <f t="shared" si="1"/>
        <v/>
      </c>
      <c r="M59" s="372"/>
      <c r="N59" s="372"/>
      <c r="O59" s="372"/>
      <c r="P59" s="374"/>
      <c r="Q59" s="375"/>
    </row>
    <row r="60" customHeight="1" spans="1:17">
      <c r="A60" s="137" t="str">
        <f>IF(C60="","",SUBTOTAL(103,$C$7:$C60))</f>
        <v/>
      </c>
      <c r="B60" s="372"/>
      <c r="C60" s="139"/>
      <c r="D60" s="81"/>
      <c r="E60" s="119"/>
      <c r="F60" s="17" t="str">
        <f t="shared" si="4"/>
        <v/>
      </c>
      <c r="G60" s="328"/>
      <c r="H60" s="296"/>
      <c r="I60" s="17"/>
      <c r="J60" s="17"/>
      <c r="K60" s="39" t="str">
        <f t="shared" si="0"/>
        <v/>
      </c>
      <c r="L60" s="56" t="str">
        <f t="shared" si="1"/>
        <v/>
      </c>
      <c r="M60" s="372"/>
      <c r="N60" s="372"/>
      <c r="O60" s="372"/>
      <c r="P60" s="374"/>
      <c r="Q60" s="375"/>
    </row>
    <row r="61" customHeight="1" spans="1:17">
      <c r="A61" s="137" t="str">
        <f>IF(C61="","",SUBTOTAL(103,$C$7:$C61))</f>
        <v/>
      </c>
      <c r="B61" s="372"/>
      <c r="C61" s="139"/>
      <c r="D61" s="81"/>
      <c r="E61" s="119"/>
      <c r="F61" s="17" t="str">
        <f t="shared" si="4"/>
        <v/>
      </c>
      <c r="G61" s="328"/>
      <c r="H61" s="296"/>
      <c r="I61" s="17"/>
      <c r="J61" s="17"/>
      <c r="K61" s="39" t="str">
        <f t="shared" si="0"/>
        <v/>
      </c>
      <c r="L61" s="56" t="str">
        <f t="shared" si="1"/>
        <v/>
      </c>
      <c r="M61" s="372"/>
      <c r="N61" s="372"/>
      <c r="O61" s="372"/>
      <c r="P61" s="374"/>
      <c r="Q61" s="375"/>
    </row>
    <row r="62" customHeight="1" spans="1:17">
      <c r="A62" s="137" t="str">
        <f>IF(C62="","",SUBTOTAL(103,$C$7:$C62))</f>
        <v/>
      </c>
      <c r="B62" s="372"/>
      <c r="C62" s="139"/>
      <c r="D62" s="81"/>
      <c r="E62" s="119"/>
      <c r="F62" s="17" t="str">
        <f t="shared" si="4"/>
        <v/>
      </c>
      <c r="G62" s="328"/>
      <c r="H62" s="296"/>
      <c r="I62" s="17"/>
      <c r="J62" s="17"/>
      <c r="K62" s="39" t="str">
        <f t="shared" si="0"/>
        <v/>
      </c>
      <c r="L62" s="56" t="str">
        <f t="shared" si="1"/>
        <v/>
      </c>
      <c r="M62" s="372"/>
      <c r="N62" s="372"/>
      <c r="O62" s="372"/>
      <c r="P62" s="374"/>
      <c r="Q62" s="375"/>
    </row>
    <row r="63" customHeight="1" spans="1:17">
      <c r="A63" s="137" t="str">
        <f>IF(C63="","",SUBTOTAL(103,$C$7:$C63))</f>
        <v/>
      </c>
      <c r="B63" s="372"/>
      <c r="C63" s="139"/>
      <c r="D63" s="81"/>
      <c r="E63" s="119"/>
      <c r="F63" s="17" t="str">
        <f t="shared" ref="F63:F80" si="5">IF(E63=0,"",G63/E63)</f>
        <v/>
      </c>
      <c r="G63" s="328"/>
      <c r="H63" s="296"/>
      <c r="I63" s="17"/>
      <c r="J63" s="17"/>
      <c r="K63" s="39" t="str">
        <f t="shared" si="0"/>
        <v/>
      </c>
      <c r="L63" s="56" t="str">
        <f t="shared" si="1"/>
        <v/>
      </c>
      <c r="M63" s="372"/>
      <c r="N63" s="372"/>
      <c r="O63" s="372"/>
      <c r="P63" s="374"/>
      <c r="Q63" s="375"/>
    </row>
    <row r="64" customHeight="1" spans="1:17">
      <c r="A64" s="137" t="str">
        <f>IF(C64="","",SUBTOTAL(103,$C$7:$C64))</f>
        <v/>
      </c>
      <c r="B64" s="372"/>
      <c r="C64" s="139"/>
      <c r="D64" s="81"/>
      <c r="E64" s="119"/>
      <c r="F64" s="17" t="str">
        <f t="shared" si="5"/>
        <v/>
      </c>
      <c r="G64" s="328"/>
      <c r="H64" s="296"/>
      <c r="I64" s="17"/>
      <c r="J64" s="17"/>
      <c r="K64" s="39" t="str">
        <f t="shared" si="0"/>
        <v/>
      </c>
      <c r="L64" s="56" t="str">
        <f t="shared" si="1"/>
        <v/>
      </c>
      <c r="M64" s="372"/>
      <c r="N64" s="372"/>
      <c r="O64" s="372"/>
      <c r="P64" s="374"/>
      <c r="Q64" s="375"/>
    </row>
    <row r="65" customHeight="1" spans="1:17">
      <c r="A65" s="137" t="str">
        <f>IF(C65="","",SUBTOTAL(103,$C$7:$C65))</f>
        <v/>
      </c>
      <c r="B65" s="372"/>
      <c r="C65" s="139"/>
      <c r="D65" s="81"/>
      <c r="E65" s="119"/>
      <c r="F65" s="17" t="str">
        <f t="shared" si="5"/>
        <v/>
      </c>
      <c r="G65" s="328"/>
      <c r="H65" s="296"/>
      <c r="I65" s="17"/>
      <c r="J65" s="17"/>
      <c r="K65" s="39" t="str">
        <f t="shared" si="0"/>
        <v/>
      </c>
      <c r="L65" s="56" t="str">
        <f t="shared" si="1"/>
        <v/>
      </c>
      <c r="M65" s="372"/>
      <c r="N65" s="372"/>
      <c r="O65" s="372"/>
      <c r="P65" s="374"/>
      <c r="Q65" s="375"/>
    </row>
    <row r="66" customHeight="1" spans="1:17">
      <c r="A66" s="137" t="str">
        <f>IF(C66="","",SUBTOTAL(103,$C$7:$C66))</f>
        <v/>
      </c>
      <c r="B66" s="372"/>
      <c r="C66" s="139"/>
      <c r="D66" s="81"/>
      <c r="E66" s="119"/>
      <c r="F66" s="17" t="str">
        <f t="shared" si="5"/>
        <v/>
      </c>
      <c r="G66" s="328"/>
      <c r="H66" s="296"/>
      <c r="I66" s="17"/>
      <c r="J66" s="17"/>
      <c r="K66" s="39" t="str">
        <f t="shared" si="0"/>
        <v/>
      </c>
      <c r="L66" s="56" t="str">
        <f t="shared" si="1"/>
        <v/>
      </c>
      <c r="M66" s="372"/>
      <c r="N66" s="372"/>
      <c r="O66" s="372"/>
      <c r="P66" s="374"/>
      <c r="Q66" s="375"/>
    </row>
    <row r="67" customHeight="1" spans="1:17">
      <c r="A67" s="137" t="str">
        <f>IF(C67="","",SUBTOTAL(103,$C$7:$C67))</f>
        <v/>
      </c>
      <c r="B67" s="372"/>
      <c r="C67" s="139"/>
      <c r="D67" s="81"/>
      <c r="E67" s="119"/>
      <c r="F67" s="17" t="str">
        <f t="shared" si="5"/>
        <v/>
      </c>
      <c r="G67" s="328"/>
      <c r="H67" s="296"/>
      <c r="I67" s="17"/>
      <c r="J67" s="17"/>
      <c r="K67" s="39" t="str">
        <f t="shared" si="0"/>
        <v/>
      </c>
      <c r="L67" s="56" t="str">
        <f t="shared" si="1"/>
        <v/>
      </c>
      <c r="M67" s="372"/>
      <c r="N67" s="372"/>
      <c r="O67" s="372"/>
      <c r="P67" s="374"/>
      <c r="Q67" s="375"/>
    </row>
    <row r="68" customHeight="1" spans="1:17">
      <c r="A68" s="137" t="str">
        <f>IF(C68="","",SUBTOTAL(103,$C$7:$C68))</f>
        <v/>
      </c>
      <c r="B68" s="372"/>
      <c r="C68" s="139"/>
      <c r="D68" s="81"/>
      <c r="E68" s="119"/>
      <c r="F68" s="17" t="str">
        <f t="shared" si="5"/>
        <v/>
      </c>
      <c r="G68" s="328"/>
      <c r="H68" s="296"/>
      <c r="I68" s="17"/>
      <c r="J68" s="17"/>
      <c r="K68" s="39" t="str">
        <f t="shared" si="0"/>
        <v/>
      </c>
      <c r="L68" s="56" t="str">
        <f t="shared" si="1"/>
        <v/>
      </c>
      <c r="M68" s="372"/>
      <c r="N68" s="372"/>
      <c r="O68" s="372"/>
      <c r="P68" s="374"/>
      <c r="Q68" s="375"/>
    </row>
    <row r="69" customHeight="1" spans="1:17">
      <c r="A69" s="137" t="str">
        <f>IF(C69="","",SUBTOTAL(103,$C$7:$C69))</f>
        <v/>
      </c>
      <c r="B69" s="372"/>
      <c r="C69" s="139"/>
      <c r="D69" s="81"/>
      <c r="E69" s="119"/>
      <c r="F69" s="17" t="str">
        <f t="shared" si="5"/>
        <v/>
      </c>
      <c r="G69" s="328"/>
      <c r="H69" s="296"/>
      <c r="I69" s="17"/>
      <c r="J69" s="17"/>
      <c r="K69" s="39" t="str">
        <f t="shared" si="0"/>
        <v/>
      </c>
      <c r="L69" s="56" t="str">
        <f t="shared" si="1"/>
        <v/>
      </c>
      <c r="M69" s="372"/>
      <c r="N69" s="372"/>
      <c r="O69" s="372"/>
      <c r="P69" s="374"/>
      <c r="Q69" s="375"/>
    </row>
    <row r="70" customHeight="1" spans="1:17">
      <c r="A70" s="137" t="str">
        <f>IF(C70="","",SUBTOTAL(103,$C$7:$C70))</f>
        <v/>
      </c>
      <c r="B70" s="372"/>
      <c r="C70" s="139"/>
      <c r="D70" s="81"/>
      <c r="E70" s="119"/>
      <c r="F70" s="17" t="str">
        <f t="shared" si="5"/>
        <v/>
      </c>
      <c r="G70" s="328"/>
      <c r="H70" s="296"/>
      <c r="I70" s="17"/>
      <c r="J70" s="17"/>
      <c r="K70" s="39" t="str">
        <f t="shared" si="0"/>
        <v/>
      </c>
      <c r="L70" s="56" t="str">
        <f t="shared" si="1"/>
        <v/>
      </c>
      <c r="M70" s="372"/>
      <c r="N70" s="372"/>
      <c r="O70" s="372"/>
      <c r="P70" s="374"/>
      <c r="Q70" s="375"/>
    </row>
    <row r="71" customHeight="1" spans="1:17">
      <c r="A71" s="137" t="str">
        <f>IF(C71="","",SUBTOTAL(103,$C$7:$C71))</f>
        <v/>
      </c>
      <c r="B71" s="372"/>
      <c r="C71" s="139"/>
      <c r="D71" s="81"/>
      <c r="E71" s="119"/>
      <c r="F71" s="17" t="str">
        <f t="shared" si="5"/>
        <v/>
      </c>
      <c r="G71" s="328"/>
      <c r="H71" s="296"/>
      <c r="I71" s="17"/>
      <c r="J71" s="17"/>
      <c r="K71" s="39" t="str">
        <f t="shared" si="0"/>
        <v/>
      </c>
      <c r="L71" s="56" t="str">
        <f t="shared" si="1"/>
        <v/>
      </c>
      <c r="M71" s="372"/>
      <c r="N71" s="372"/>
      <c r="O71" s="372"/>
      <c r="P71" s="374"/>
      <c r="Q71" s="375"/>
    </row>
    <row r="72" customHeight="1" spans="1:17">
      <c r="A72" s="137" t="str">
        <f>IF(C72="","",SUBTOTAL(103,$C$7:$C72))</f>
        <v/>
      </c>
      <c r="B72" s="372"/>
      <c r="C72" s="139"/>
      <c r="D72" s="81"/>
      <c r="E72" s="119"/>
      <c r="F72" s="17" t="str">
        <f t="shared" si="5"/>
        <v/>
      </c>
      <c r="G72" s="328"/>
      <c r="H72" s="296"/>
      <c r="I72" s="17"/>
      <c r="J72" s="17"/>
      <c r="K72" s="39" t="str">
        <f t="shared" si="0"/>
        <v/>
      </c>
      <c r="L72" s="56" t="str">
        <f t="shared" si="1"/>
        <v/>
      </c>
      <c r="M72" s="372"/>
      <c r="N72" s="372"/>
      <c r="O72" s="372"/>
      <c r="P72" s="374"/>
      <c r="Q72" s="375"/>
    </row>
    <row r="73" customHeight="1" spans="1:17">
      <c r="A73" s="137" t="str">
        <f>IF(C73="","",SUBTOTAL(103,$C$7:$C73))</f>
        <v/>
      </c>
      <c r="B73" s="372"/>
      <c r="C73" s="139"/>
      <c r="D73" s="81"/>
      <c r="E73" s="119"/>
      <c r="F73" s="17" t="str">
        <f t="shared" si="5"/>
        <v/>
      </c>
      <c r="G73" s="328"/>
      <c r="H73" s="296"/>
      <c r="I73" s="17"/>
      <c r="J73" s="17"/>
      <c r="K73" s="39" t="str">
        <f t="shared" ref="K73:K81" si="6">IF(J73-G73&lt;&gt;0,J73-G73,IF(G73&lt;&gt;0,0,""))</f>
        <v/>
      </c>
      <c r="L73" s="56" t="str">
        <f t="shared" ref="L73:L81" si="7">IF(G73=0,"",(J73-G73)/G73*100)</f>
        <v/>
      </c>
      <c r="M73" s="372"/>
      <c r="N73" s="372"/>
      <c r="O73" s="372"/>
      <c r="P73" s="374"/>
      <c r="Q73" s="375"/>
    </row>
    <row r="74" customHeight="1" spans="1:17">
      <c r="A74" s="137" t="str">
        <f>IF(C74="","",SUBTOTAL(103,$C$7:$C74))</f>
        <v/>
      </c>
      <c r="B74" s="372"/>
      <c r="C74" s="139"/>
      <c r="D74" s="81"/>
      <c r="E74" s="119"/>
      <c r="F74" s="17" t="str">
        <f t="shared" si="5"/>
        <v/>
      </c>
      <c r="G74" s="328"/>
      <c r="H74" s="296"/>
      <c r="I74" s="17"/>
      <c r="J74" s="17"/>
      <c r="K74" s="39" t="str">
        <f t="shared" si="6"/>
        <v/>
      </c>
      <c r="L74" s="56" t="str">
        <f t="shared" si="7"/>
        <v/>
      </c>
      <c r="M74" s="372"/>
      <c r="N74" s="372"/>
      <c r="O74" s="372"/>
      <c r="P74" s="374"/>
      <c r="Q74" s="375"/>
    </row>
    <row r="75" customHeight="1" spans="1:17">
      <c r="A75" s="137" t="str">
        <f>IF(C75="","",SUBTOTAL(103,$C$7:$C75))</f>
        <v/>
      </c>
      <c r="B75" s="372"/>
      <c r="C75" s="139"/>
      <c r="D75" s="81"/>
      <c r="E75" s="119"/>
      <c r="F75" s="17" t="str">
        <f t="shared" si="5"/>
        <v/>
      </c>
      <c r="G75" s="328"/>
      <c r="H75" s="296"/>
      <c r="I75" s="17"/>
      <c r="J75" s="17"/>
      <c r="K75" s="39" t="str">
        <f t="shared" si="6"/>
        <v/>
      </c>
      <c r="L75" s="56" t="str">
        <f t="shared" si="7"/>
        <v/>
      </c>
      <c r="M75" s="372"/>
      <c r="N75" s="372"/>
      <c r="O75" s="372"/>
      <c r="P75" s="374"/>
      <c r="Q75" s="375"/>
    </row>
    <row r="76" customHeight="1" spans="1:17">
      <c r="A76" s="137" t="str">
        <f>IF(C76="","",SUBTOTAL(103,$C$7:$C76))</f>
        <v/>
      </c>
      <c r="B76" s="372"/>
      <c r="C76" s="139"/>
      <c r="D76" s="81"/>
      <c r="E76" s="119"/>
      <c r="F76" s="17" t="str">
        <f t="shared" si="5"/>
        <v/>
      </c>
      <c r="G76" s="328"/>
      <c r="H76" s="296"/>
      <c r="I76" s="17"/>
      <c r="J76" s="17"/>
      <c r="K76" s="39" t="str">
        <f t="shared" si="6"/>
        <v/>
      </c>
      <c r="L76" s="56" t="str">
        <f t="shared" si="7"/>
        <v/>
      </c>
      <c r="M76" s="372"/>
      <c r="N76" s="372"/>
      <c r="O76" s="372"/>
      <c r="P76" s="374"/>
      <c r="Q76" s="375"/>
    </row>
    <row r="77" customHeight="1" spans="1:17">
      <c r="A77" s="137" t="str">
        <f>IF(C77="","",SUBTOTAL(103,$C$7:$C77))</f>
        <v/>
      </c>
      <c r="B77" s="372"/>
      <c r="C77" s="139"/>
      <c r="D77" s="81"/>
      <c r="E77" s="119"/>
      <c r="F77" s="17" t="str">
        <f t="shared" si="5"/>
        <v/>
      </c>
      <c r="G77" s="328"/>
      <c r="H77" s="296"/>
      <c r="I77" s="17"/>
      <c r="J77" s="17"/>
      <c r="K77" s="39" t="str">
        <f t="shared" si="6"/>
        <v/>
      </c>
      <c r="L77" s="56" t="str">
        <f t="shared" si="7"/>
        <v/>
      </c>
      <c r="M77" s="372"/>
      <c r="N77" s="372"/>
      <c r="O77" s="372"/>
      <c r="P77" s="374"/>
      <c r="Q77" s="375"/>
    </row>
    <row r="78" customHeight="1" spans="1:17">
      <c r="A78" s="137" t="str">
        <f>IF(C78="","",SUBTOTAL(103,$C$7:$C78))</f>
        <v/>
      </c>
      <c r="B78" s="372"/>
      <c r="C78" s="139"/>
      <c r="D78" s="81"/>
      <c r="E78" s="119"/>
      <c r="F78" s="17" t="str">
        <f t="shared" si="5"/>
        <v/>
      </c>
      <c r="G78" s="328"/>
      <c r="H78" s="296"/>
      <c r="I78" s="17"/>
      <c r="J78" s="17"/>
      <c r="K78" s="39" t="str">
        <f t="shared" si="6"/>
        <v/>
      </c>
      <c r="L78" s="56" t="str">
        <f t="shared" si="7"/>
        <v/>
      </c>
      <c r="M78" s="372"/>
      <c r="N78" s="372"/>
      <c r="O78" s="372"/>
      <c r="P78" s="374"/>
      <c r="Q78" s="375"/>
    </row>
    <row r="79" customHeight="1" spans="1:17">
      <c r="A79" s="137" t="str">
        <f>IF(C79="","",SUBTOTAL(103,$C$7:$C79))</f>
        <v/>
      </c>
      <c r="B79" s="372"/>
      <c r="C79" s="139"/>
      <c r="D79" s="81"/>
      <c r="E79" s="119"/>
      <c r="F79" s="17" t="str">
        <f t="shared" si="5"/>
        <v/>
      </c>
      <c r="G79" s="328"/>
      <c r="H79" s="296"/>
      <c r="I79" s="17"/>
      <c r="J79" s="17"/>
      <c r="K79" s="39" t="str">
        <f t="shared" si="6"/>
        <v/>
      </c>
      <c r="L79" s="56" t="str">
        <f t="shared" si="7"/>
        <v/>
      </c>
      <c r="M79" s="372"/>
      <c r="N79" s="372"/>
      <c r="O79" s="372"/>
      <c r="P79" s="374"/>
      <c r="Q79" s="375"/>
    </row>
    <row r="80" customHeight="1" spans="1:17">
      <c r="A80" s="137" t="str">
        <f>IF(C80="","",SUBTOTAL(103,$C$7:$C80))</f>
        <v/>
      </c>
      <c r="B80" s="372"/>
      <c r="C80" s="139"/>
      <c r="D80" s="81"/>
      <c r="E80" s="119"/>
      <c r="F80" s="17" t="str">
        <f t="shared" si="5"/>
        <v/>
      </c>
      <c r="G80" s="328"/>
      <c r="H80" s="296"/>
      <c r="I80" s="17"/>
      <c r="J80" s="17"/>
      <c r="K80" s="39" t="str">
        <f t="shared" si="6"/>
        <v/>
      </c>
      <c r="L80" s="56" t="str">
        <f t="shared" si="7"/>
        <v/>
      </c>
      <c r="M80" s="372"/>
      <c r="N80" s="372"/>
      <c r="O80" s="372"/>
      <c r="P80" s="374"/>
      <c r="Q80" s="375"/>
    </row>
    <row r="81" customHeight="1" spans="1:17">
      <c r="A81" s="137" t="str">
        <f>IF(C81="","",SUBTOTAL(103,$C$7:$C81))</f>
        <v/>
      </c>
      <c r="B81" s="372"/>
      <c r="C81" s="139"/>
      <c r="D81" s="81"/>
      <c r="E81" s="119"/>
      <c r="F81" s="17"/>
      <c r="G81" s="328"/>
      <c r="H81" s="296"/>
      <c r="I81" s="17"/>
      <c r="J81" s="17"/>
      <c r="K81" s="39" t="str">
        <f t="shared" si="6"/>
        <v/>
      </c>
      <c r="L81" s="56" t="str">
        <f t="shared" si="7"/>
        <v/>
      </c>
      <c r="M81" s="372"/>
      <c r="N81" s="372"/>
      <c r="O81" s="372"/>
      <c r="P81" s="374"/>
      <c r="Q81" s="375"/>
    </row>
    <row r="82" customHeight="1" spans="1:17">
      <c r="A82" s="137" t="str">
        <f>IF(C82="","",SUBTOTAL(103,$C$7:$C82))</f>
        <v/>
      </c>
      <c r="B82" s="372"/>
      <c r="C82" s="139"/>
      <c r="D82" s="81"/>
      <c r="E82" s="119"/>
      <c r="F82" s="17" t="str">
        <f t="shared" ref="F82:F99" si="8">IF(E82=0,"",G82/E82)</f>
        <v/>
      </c>
      <c r="G82" s="328"/>
      <c r="H82" s="296"/>
      <c r="I82" s="17"/>
      <c r="J82" s="17"/>
      <c r="K82" s="39" t="str">
        <f t="shared" ref="K82:K145" si="9">IF(J82-G82&lt;&gt;0,J82-G82,IF(G82&lt;&gt;0,0,""))</f>
        <v/>
      </c>
      <c r="L82" s="56" t="str">
        <f t="shared" ref="L82:L145" si="10">IF(G82=0,"",(J82-G82)/G82*100)</f>
        <v/>
      </c>
      <c r="M82" s="372"/>
      <c r="N82" s="372"/>
      <c r="O82" s="372"/>
      <c r="P82" s="374"/>
      <c r="Q82" s="375"/>
    </row>
    <row r="83" customHeight="1" spans="1:17">
      <c r="A83" s="137" t="str">
        <f>IF(C83="","",SUBTOTAL(103,$C$7:$C83))</f>
        <v/>
      </c>
      <c r="B83" s="372"/>
      <c r="C83" s="139"/>
      <c r="D83" s="81"/>
      <c r="E83" s="119"/>
      <c r="F83" s="17" t="str">
        <f t="shared" si="8"/>
        <v/>
      </c>
      <c r="G83" s="328"/>
      <c r="H83" s="296"/>
      <c r="I83" s="17"/>
      <c r="J83" s="17"/>
      <c r="K83" s="39" t="str">
        <f t="shared" si="9"/>
        <v/>
      </c>
      <c r="L83" s="56" t="str">
        <f t="shared" si="10"/>
        <v/>
      </c>
      <c r="M83" s="372"/>
      <c r="N83" s="372"/>
      <c r="O83" s="372"/>
      <c r="P83" s="374"/>
      <c r="Q83" s="375"/>
    </row>
    <row r="84" customHeight="1" spans="1:17">
      <c r="A84" s="137" t="str">
        <f>IF(C84="","",SUBTOTAL(103,$C$7:$C84))</f>
        <v/>
      </c>
      <c r="B84" s="372"/>
      <c r="C84" s="139"/>
      <c r="D84" s="81"/>
      <c r="E84" s="119"/>
      <c r="F84" s="17" t="str">
        <f t="shared" si="8"/>
        <v/>
      </c>
      <c r="G84" s="328"/>
      <c r="H84" s="296"/>
      <c r="I84" s="17"/>
      <c r="J84" s="17"/>
      <c r="K84" s="39" t="str">
        <f t="shared" si="9"/>
        <v/>
      </c>
      <c r="L84" s="56" t="str">
        <f t="shared" si="10"/>
        <v/>
      </c>
      <c r="M84" s="372"/>
      <c r="N84" s="372"/>
      <c r="O84" s="372"/>
      <c r="P84" s="374"/>
      <c r="Q84" s="375"/>
    </row>
    <row r="85" customHeight="1" spans="1:17">
      <c r="A85" s="137" t="str">
        <f>IF(C85="","",SUBTOTAL(103,$C$7:$C85))</f>
        <v/>
      </c>
      <c r="B85" s="372"/>
      <c r="C85" s="139"/>
      <c r="D85" s="81"/>
      <c r="E85" s="119"/>
      <c r="F85" s="17" t="str">
        <f t="shared" si="8"/>
        <v/>
      </c>
      <c r="G85" s="328"/>
      <c r="H85" s="296"/>
      <c r="I85" s="17"/>
      <c r="J85" s="17"/>
      <c r="K85" s="39" t="str">
        <f t="shared" si="9"/>
        <v/>
      </c>
      <c r="L85" s="56" t="str">
        <f t="shared" si="10"/>
        <v/>
      </c>
      <c r="M85" s="372"/>
      <c r="N85" s="372"/>
      <c r="O85" s="372"/>
      <c r="P85" s="374"/>
      <c r="Q85" s="375"/>
    </row>
    <row r="86" customHeight="1" spans="1:17">
      <c r="A86" s="137" t="str">
        <f>IF(C86="","",SUBTOTAL(103,$C$7:$C86))</f>
        <v/>
      </c>
      <c r="B86" s="372"/>
      <c r="C86" s="139"/>
      <c r="D86" s="81"/>
      <c r="E86" s="119"/>
      <c r="F86" s="17" t="str">
        <f t="shared" si="8"/>
        <v/>
      </c>
      <c r="G86" s="328"/>
      <c r="H86" s="296"/>
      <c r="I86" s="17"/>
      <c r="J86" s="17"/>
      <c r="K86" s="39" t="str">
        <f t="shared" si="9"/>
        <v/>
      </c>
      <c r="L86" s="56" t="str">
        <f t="shared" si="10"/>
        <v/>
      </c>
      <c r="M86" s="372"/>
      <c r="N86" s="372"/>
      <c r="O86" s="372"/>
      <c r="P86" s="374"/>
      <c r="Q86" s="375"/>
    </row>
    <row r="87" customHeight="1" spans="1:17">
      <c r="A87" s="137" t="str">
        <f>IF(C87="","",SUBTOTAL(103,$C$7:$C87))</f>
        <v/>
      </c>
      <c r="B87" s="372"/>
      <c r="C87" s="139"/>
      <c r="D87" s="81"/>
      <c r="E87" s="119"/>
      <c r="F87" s="17" t="str">
        <f t="shared" si="8"/>
        <v/>
      </c>
      <c r="G87" s="328"/>
      <c r="H87" s="296"/>
      <c r="I87" s="17"/>
      <c r="J87" s="17"/>
      <c r="K87" s="39" t="str">
        <f t="shared" si="9"/>
        <v/>
      </c>
      <c r="L87" s="56" t="str">
        <f t="shared" si="10"/>
        <v/>
      </c>
      <c r="M87" s="372"/>
      <c r="N87" s="372"/>
      <c r="O87" s="372"/>
      <c r="P87" s="374"/>
      <c r="Q87" s="375"/>
    </row>
    <row r="88" customHeight="1" spans="1:17">
      <c r="A88" s="137" t="str">
        <f>IF(C88="","",SUBTOTAL(103,$C$7:$C88))</f>
        <v/>
      </c>
      <c r="B88" s="372"/>
      <c r="C88" s="139"/>
      <c r="D88" s="81"/>
      <c r="E88" s="119"/>
      <c r="F88" s="17" t="str">
        <f t="shared" si="8"/>
        <v/>
      </c>
      <c r="G88" s="328"/>
      <c r="H88" s="296"/>
      <c r="I88" s="17"/>
      <c r="J88" s="17"/>
      <c r="K88" s="39" t="str">
        <f t="shared" si="9"/>
        <v/>
      </c>
      <c r="L88" s="56" t="str">
        <f t="shared" si="10"/>
        <v/>
      </c>
      <c r="M88" s="372"/>
      <c r="N88" s="372"/>
      <c r="O88" s="372"/>
      <c r="P88" s="374"/>
      <c r="Q88" s="375"/>
    </row>
    <row r="89" customHeight="1" spans="1:17">
      <c r="A89" s="137" t="str">
        <f>IF(C89="","",SUBTOTAL(103,$C$7:$C89))</f>
        <v/>
      </c>
      <c r="B89" s="372"/>
      <c r="C89" s="139"/>
      <c r="D89" s="81"/>
      <c r="E89" s="119"/>
      <c r="F89" s="17" t="str">
        <f t="shared" si="8"/>
        <v/>
      </c>
      <c r="G89" s="328"/>
      <c r="H89" s="296"/>
      <c r="I89" s="17"/>
      <c r="J89" s="17"/>
      <c r="K89" s="39" t="str">
        <f t="shared" si="9"/>
        <v/>
      </c>
      <c r="L89" s="56" t="str">
        <f t="shared" si="10"/>
        <v/>
      </c>
      <c r="M89" s="372"/>
      <c r="N89" s="372"/>
      <c r="O89" s="372"/>
      <c r="P89" s="374"/>
      <c r="Q89" s="375"/>
    </row>
    <row r="90" customHeight="1" spans="1:17">
      <c r="A90" s="137" t="str">
        <f>IF(C90="","",SUBTOTAL(103,$C$7:$C90))</f>
        <v/>
      </c>
      <c r="B90" s="372"/>
      <c r="C90" s="139"/>
      <c r="D90" s="81"/>
      <c r="E90" s="119"/>
      <c r="F90" s="17" t="str">
        <f t="shared" si="8"/>
        <v/>
      </c>
      <c r="G90" s="328"/>
      <c r="H90" s="296"/>
      <c r="I90" s="17"/>
      <c r="J90" s="17"/>
      <c r="K90" s="39" t="str">
        <f t="shared" si="9"/>
        <v/>
      </c>
      <c r="L90" s="56" t="str">
        <f t="shared" si="10"/>
        <v/>
      </c>
      <c r="M90" s="372"/>
      <c r="N90" s="372"/>
      <c r="O90" s="372"/>
      <c r="P90" s="374"/>
      <c r="Q90" s="375"/>
    </row>
    <row r="91" customHeight="1" spans="1:17">
      <c r="A91" s="137" t="str">
        <f>IF(C91="","",SUBTOTAL(103,$C$7:$C91))</f>
        <v/>
      </c>
      <c r="B91" s="372"/>
      <c r="C91" s="139"/>
      <c r="D91" s="81"/>
      <c r="E91" s="119"/>
      <c r="F91" s="17" t="str">
        <f t="shared" si="8"/>
        <v/>
      </c>
      <c r="G91" s="328"/>
      <c r="H91" s="296"/>
      <c r="I91" s="17"/>
      <c r="J91" s="17"/>
      <c r="K91" s="39" t="str">
        <f t="shared" si="9"/>
        <v/>
      </c>
      <c r="L91" s="56" t="str">
        <f t="shared" si="10"/>
        <v/>
      </c>
      <c r="M91" s="372"/>
      <c r="N91" s="372"/>
      <c r="O91" s="372"/>
      <c r="P91" s="374"/>
      <c r="Q91" s="375"/>
    </row>
    <row r="92" customHeight="1" spans="1:17">
      <c r="A92" s="137" t="str">
        <f>IF(C92="","",SUBTOTAL(103,$C$7:$C92))</f>
        <v/>
      </c>
      <c r="B92" s="372"/>
      <c r="C92" s="139"/>
      <c r="D92" s="81"/>
      <c r="E92" s="119"/>
      <c r="F92" s="17" t="str">
        <f t="shared" si="8"/>
        <v/>
      </c>
      <c r="G92" s="328"/>
      <c r="H92" s="296"/>
      <c r="I92" s="17"/>
      <c r="J92" s="17"/>
      <c r="K92" s="39" t="str">
        <f t="shared" si="9"/>
        <v/>
      </c>
      <c r="L92" s="56" t="str">
        <f t="shared" si="10"/>
        <v/>
      </c>
      <c r="M92" s="372"/>
      <c r="N92" s="372"/>
      <c r="O92" s="372"/>
      <c r="P92" s="374"/>
      <c r="Q92" s="375"/>
    </row>
    <row r="93" customHeight="1" spans="1:17">
      <c r="A93" s="137" t="str">
        <f>IF(C93="","",SUBTOTAL(103,$C$7:$C93))</f>
        <v/>
      </c>
      <c r="B93" s="372"/>
      <c r="C93" s="139"/>
      <c r="D93" s="81"/>
      <c r="E93" s="119"/>
      <c r="F93" s="17" t="str">
        <f t="shared" si="8"/>
        <v/>
      </c>
      <c r="G93" s="328"/>
      <c r="H93" s="296"/>
      <c r="I93" s="17"/>
      <c r="J93" s="17"/>
      <c r="K93" s="39" t="str">
        <f t="shared" si="9"/>
        <v/>
      </c>
      <c r="L93" s="56" t="str">
        <f t="shared" si="10"/>
        <v/>
      </c>
      <c r="M93" s="372"/>
      <c r="N93" s="372"/>
      <c r="O93" s="372"/>
      <c r="P93" s="374"/>
      <c r="Q93" s="375"/>
    </row>
    <row r="94" customHeight="1" spans="1:17">
      <c r="A94" s="137" t="str">
        <f>IF(C94="","",SUBTOTAL(103,$C$7:$C94))</f>
        <v/>
      </c>
      <c r="B94" s="372"/>
      <c r="C94" s="139"/>
      <c r="D94" s="81"/>
      <c r="E94" s="119"/>
      <c r="F94" s="17" t="str">
        <f t="shared" si="8"/>
        <v/>
      </c>
      <c r="G94" s="328"/>
      <c r="H94" s="296"/>
      <c r="I94" s="17"/>
      <c r="J94" s="17"/>
      <c r="K94" s="39" t="str">
        <f t="shared" si="9"/>
        <v/>
      </c>
      <c r="L94" s="56" t="str">
        <f t="shared" si="10"/>
        <v/>
      </c>
      <c r="M94" s="372"/>
      <c r="N94" s="372"/>
      <c r="O94" s="372"/>
      <c r="P94" s="374"/>
      <c r="Q94" s="375"/>
    </row>
    <row r="95" customHeight="1" spans="1:17">
      <c r="A95" s="137" t="str">
        <f>IF(C95="","",SUBTOTAL(103,$C$7:$C95))</f>
        <v/>
      </c>
      <c r="B95" s="372"/>
      <c r="C95" s="139"/>
      <c r="D95" s="81"/>
      <c r="E95" s="119"/>
      <c r="F95" s="17" t="str">
        <f t="shared" si="8"/>
        <v/>
      </c>
      <c r="G95" s="328"/>
      <c r="H95" s="296"/>
      <c r="I95" s="17"/>
      <c r="J95" s="17"/>
      <c r="K95" s="39" t="str">
        <f t="shared" si="9"/>
        <v/>
      </c>
      <c r="L95" s="56" t="str">
        <f t="shared" si="10"/>
        <v/>
      </c>
      <c r="M95" s="372"/>
      <c r="N95" s="372"/>
      <c r="O95" s="372"/>
      <c r="P95" s="374"/>
      <c r="Q95" s="375"/>
    </row>
    <row r="96" customHeight="1" spans="1:17">
      <c r="A96" s="137" t="str">
        <f>IF(C96="","",SUBTOTAL(103,$C$7:$C96))</f>
        <v/>
      </c>
      <c r="B96" s="372"/>
      <c r="C96" s="139"/>
      <c r="D96" s="81"/>
      <c r="E96" s="119"/>
      <c r="F96" s="17" t="str">
        <f t="shared" si="8"/>
        <v/>
      </c>
      <c r="G96" s="328"/>
      <c r="H96" s="296"/>
      <c r="I96" s="17"/>
      <c r="J96" s="17"/>
      <c r="K96" s="39" t="str">
        <f t="shared" si="9"/>
        <v/>
      </c>
      <c r="L96" s="56" t="str">
        <f t="shared" si="10"/>
        <v/>
      </c>
      <c r="M96" s="372"/>
      <c r="N96" s="372"/>
      <c r="O96" s="372"/>
      <c r="P96" s="374"/>
      <c r="Q96" s="375"/>
    </row>
    <row r="97" customHeight="1" spans="1:17">
      <c r="A97" s="137" t="str">
        <f>IF(C97="","",SUBTOTAL(103,$C$7:$C97))</f>
        <v/>
      </c>
      <c r="B97" s="372"/>
      <c r="C97" s="139"/>
      <c r="D97" s="81"/>
      <c r="E97" s="119"/>
      <c r="F97" s="17" t="str">
        <f t="shared" si="8"/>
        <v/>
      </c>
      <c r="G97" s="328"/>
      <c r="H97" s="296"/>
      <c r="I97" s="17"/>
      <c r="J97" s="17"/>
      <c r="K97" s="39" t="str">
        <f t="shared" si="9"/>
        <v/>
      </c>
      <c r="L97" s="56" t="str">
        <f t="shared" si="10"/>
        <v/>
      </c>
      <c r="M97" s="372"/>
      <c r="N97" s="372"/>
      <c r="O97" s="372"/>
      <c r="P97" s="374"/>
      <c r="Q97" s="375"/>
    </row>
    <row r="98" customHeight="1" spans="1:17">
      <c r="A98" s="137" t="str">
        <f>IF(C98="","",SUBTOTAL(103,$C$7:$C98))</f>
        <v/>
      </c>
      <c r="B98" s="372"/>
      <c r="C98" s="139"/>
      <c r="D98" s="81"/>
      <c r="E98" s="119"/>
      <c r="F98" s="17" t="str">
        <f t="shared" si="8"/>
        <v/>
      </c>
      <c r="G98" s="328"/>
      <c r="H98" s="296"/>
      <c r="I98" s="17"/>
      <c r="J98" s="17"/>
      <c r="K98" s="39" t="str">
        <f t="shared" si="9"/>
        <v/>
      </c>
      <c r="L98" s="56" t="str">
        <f t="shared" si="10"/>
        <v/>
      </c>
      <c r="M98" s="372"/>
      <c r="N98" s="372"/>
      <c r="O98" s="372"/>
      <c r="P98" s="374"/>
      <c r="Q98" s="375"/>
    </row>
    <row r="99" customHeight="1" spans="1:17">
      <c r="A99" s="137" t="str">
        <f>IF(C99="","",SUBTOTAL(103,$C$7:$C99))</f>
        <v/>
      </c>
      <c r="B99" s="372"/>
      <c r="C99" s="139"/>
      <c r="D99" s="81"/>
      <c r="E99" s="119"/>
      <c r="F99" s="17" t="str">
        <f t="shared" si="8"/>
        <v/>
      </c>
      <c r="G99" s="328"/>
      <c r="H99" s="296"/>
      <c r="I99" s="17"/>
      <c r="J99" s="17"/>
      <c r="K99" s="39" t="str">
        <f t="shared" si="9"/>
        <v/>
      </c>
      <c r="L99" s="56" t="str">
        <f t="shared" si="10"/>
        <v/>
      </c>
      <c r="M99" s="372"/>
      <c r="N99" s="372"/>
      <c r="O99" s="372"/>
      <c r="P99" s="374"/>
      <c r="Q99" s="375"/>
    </row>
    <row r="100" customHeight="1" spans="1:17">
      <c r="A100" s="137" t="str">
        <f>IF(C100="","",SUBTOTAL(103,$C$7:$C100))</f>
        <v/>
      </c>
      <c r="B100" s="372"/>
      <c r="C100" s="139"/>
      <c r="D100" s="81"/>
      <c r="E100" s="119"/>
      <c r="F100" s="17" t="str">
        <f t="shared" ref="F100:F117" si="11">IF(E100=0,"",G100/E100)</f>
        <v/>
      </c>
      <c r="G100" s="328"/>
      <c r="H100" s="296"/>
      <c r="I100" s="17"/>
      <c r="J100" s="17"/>
      <c r="K100" s="39" t="str">
        <f t="shared" si="9"/>
        <v/>
      </c>
      <c r="L100" s="56" t="str">
        <f t="shared" si="10"/>
        <v/>
      </c>
      <c r="M100" s="372"/>
      <c r="N100" s="372"/>
      <c r="O100" s="372"/>
      <c r="P100" s="374"/>
      <c r="Q100" s="375"/>
    </row>
    <row r="101" customHeight="1" spans="1:17">
      <c r="A101" s="137" t="str">
        <f>IF(C101="","",SUBTOTAL(103,$C$7:$C101))</f>
        <v/>
      </c>
      <c r="B101" s="372"/>
      <c r="C101" s="139"/>
      <c r="D101" s="81"/>
      <c r="E101" s="119"/>
      <c r="F101" s="17" t="str">
        <f t="shared" si="11"/>
        <v/>
      </c>
      <c r="G101" s="328"/>
      <c r="H101" s="296"/>
      <c r="I101" s="17"/>
      <c r="J101" s="17"/>
      <c r="K101" s="39" t="str">
        <f t="shared" si="9"/>
        <v/>
      </c>
      <c r="L101" s="56" t="str">
        <f t="shared" si="10"/>
        <v/>
      </c>
      <c r="M101" s="372"/>
      <c r="N101" s="372"/>
      <c r="O101" s="372"/>
      <c r="P101" s="374"/>
      <c r="Q101" s="375"/>
    </row>
    <row r="102" customHeight="1" spans="1:17">
      <c r="A102" s="137" t="str">
        <f>IF(C102="","",SUBTOTAL(103,$C$7:$C102))</f>
        <v/>
      </c>
      <c r="B102" s="372"/>
      <c r="C102" s="139"/>
      <c r="D102" s="81"/>
      <c r="E102" s="119"/>
      <c r="F102" s="17" t="str">
        <f t="shared" si="11"/>
        <v/>
      </c>
      <c r="G102" s="328"/>
      <c r="H102" s="296"/>
      <c r="I102" s="17"/>
      <c r="J102" s="17"/>
      <c r="K102" s="39" t="str">
        <f t="shared" si="9"/>
        <v/>
      </c>
      <c r="L102" s="56" t="str">
        <f t="shared" si="10"/>
        <v/>
      </c>
      <c r="M102" s="372"/>
      <c r="N102" s="372"/>
      <c r="O102" s="372"/>
      <c r="P102" s="374"/>
      <c r="Q102" s="375"/>
    </row>
    <row r="103" customHeight="1" spans="1:17">
      <c r="A103" s="137" t="str">
        <f>IF(C103="","",SUBTOTAL(103,$C$7:$C103))</f>
        <v/>
      </c>
      <c r="B103" s="372"/>
      <c r="C103" s="139"/>
      <c r="D103" s="81"/>
      <c r="E103" s="119"/>
      <c r="F103" s="17" t="str">
        <f t="shared" si="11"/>
        <v/>
      </c>
      <c r="G103" s="328"/>
      <c r="H103" s="296"/>
      <c r="I103" s="17"/>
      <c r="J103" s="17"/>
      <c r="K103" s="39" t="str">
        <f t="shared" si="9"/>
        <v/>
      </c>
      <c r="L103" s="56" t="str">
        <f t="shared" si="10"/>
        <v/>
      </c>
      <c r="M103" s="372"/>
      <c r="N103" s="372"/>
      <c r="O103" s="372"/>
      <c r="P103" s="374"/>
      <c r="Q103" s="375"/>
    </row>
    <row r="104" customHeight="1" spans="1:17">
      <c r="A104" s="137" t="str">
        <f>IF(C104="","",SUBTOTAL(103,$C$7:$C104))</f>
        <v/>
      </c>
      <c r="B104" s="372"/>
      <c r="C104" s="139"/>
      <c r="D104" s="81"/>
      <c r="E104" s="119"/>
      <c r="F104" s="17" t="str">
        <f t="shared" si="11"/>
        <v/>
      </c>
      <c r="G104" s="328"/>
      <c r="H104" s="296"/>
      <c r="I104" s="17"/>
      <c r="J104" s="17"/>
      <c r="K104" s="39" t="str">
        <f t="shared" si="9"/>
        <v/>
      </c>
      <c r="L104" s="56" t="str">
        <f t="shared" si="10"/>
        <v/>
      </c>
      <c r="M104" s="372"/>
      <c r="N104" s="372"/>
      <c r="O104" s="372"/>
      <c r="P104" s="374"/>
      <c r="Q104" s="375"/>
    </row>
    <row r="105" customHeight="1" spans="1:17">
      <c r="A105" s="137" t="str">
        <f>IF(C105="","",SUBTOTAL(103,$C$7:$C105))</f>
        <v/>
      </c>
      <c r="B105" s="372"/>
      <c r="C105" s="139"/>
      <c r="D105" s="81"/>
      <c r="E105" s="119"/>
      <c r="F105" s="17" t="str">
        <f t="shared" si="11"/>
        <v/>
      </c>
      <c r="G105" s="328"/>
      <c r="H105" s="296"/>
      <c r="I105" s="17"/>
      <c r="J105" s="17"/>
      <c r="K105" s="39" t="str">
        <f t="shared" si="9"/>
        <v/>
      </c>
      <c r="L105" s="56" t="str">
        <f t="shared" si="10"/>
        <v/>
      </c>
      <c r="M105" s="372"/>
      <c r="N105" s="372"/>
      <c r="O105" s="372"/>
      <c r="P105" s="374"/>
      <c r="Q105" s="375"/>
    </row>
    <row r="106" customHeight="1" spans="1:17">
      <c r="A106" s="137" t="str">
        <f>IF(C106="","",SUBTOTAL(103,$C$7:$C106))</f>
        <v/>
      </c>
      <c r="B106" s="372"/>
      <c r="C106" s="139"/>
      <c r="D106" s="81"/>
      <c r="E106" s="119"/>
      <c r="F106" s="17" t="str">
        <f t="shared" si="11"/>
        <v/>
      </c>
      <c r="G106" s="328"/>
      <c r="H106" s="296"/>
      <c r="I106" s="17"/>
      <c r="J106" s="17"/>
      <c r="K106" s="39" t="str">
        <f t="shared" si="9"/>
        <v/>
      </c>
      <c r="L106" s="56" t="str">
        <f t="shared" si="10"/>
        <v/>
      </c>
      <c r="M106" s="372"/>
      <c r="N106" s="372"/>
      <c r="O106" s="372"/>
      <c r="P106" s="374"/>
      <c r="Q106" s="375"/>
    </row>
    <row r="107" customHeight="1" spans="1:17">
      <c r="A107" s="137" t="str">
        <f>IF(C107="","",SUBTOTAL(103,$C$7:$C107))</f>
        <v/>
      </c>
      <c r="B107" s="372"/>
      <c r="C107" s="139"/>
      <c r="D107" s="81"/>
      <c r="E107" s="119"/>
      <c r="F107" s="17" t="str">
        <f t="shared" si="11"/>
        <v/>
      </c>
      <c r="G107" s="328"/>
      <c r="H107" s="296"/>
      <c r="I107" s="17"/>
      <c r="J107" s="17"/>
      <c r="K107" s="39" t="str">
        <f t="shared" si="9"/>
        <v/>
      </c>
      <c r="L107" s="56" t="str">
        <f t="shared" si="10"/>
        <v/>
      </c>
      <c r="M107" s="372"/>
      <c r="N107" s="372"/>
      <c r="O107" s="372"/>
      <c r="P107" s="374"/>
      <c r="Q107" s="375"/>
    </row>
    <row r="108" customHeight="1" spans="1:17">
      <c r="A108" s="137" t="str">
        <f>IF(C108="","",SUBTOTAL(103,$C$7:$C108))</f>
        <v/>
      </c>
      <c r="B108" s="372"/>
      <c r="C108" s="139"/>
      <c r="D108" s="81"/>
      <c r="E108" s="119"/>
      <c r="F108" s="17" t="str">
        <f t="shared" si="11"/>
        <v/>
      </c>
      <c r="G108" s="328"/>
      <c r="H108" s="296"/>
      <c r="I108" s="17"/>
      <c r="J108" s="17"/>
      <c r="K108" s="39" t="str">
        <f t="shared" si="9"/>
        <v/>
      </c>
      <c r="L108" s="56" t="str">
        <f t="shared" si="10"/>
        <v/>
      </c>
      <c r="M108" s="372"/>
      <c r="N108" s="372"/>
      <c r="O108" s="372"/>
      <c r="P108" s="374"/>
      <c r="Q108" s="375"/>
    </row>
    <row r="109" customHeight="1" spans="1:17">
      <c r="A109" s="137" t="str">
        <f>IF(C109="","",SUBTOTAL(103,$C$7:$C109))</f>
        <v/>
      </c>
      <c r="B109" s="372"/>
      <c r="C109" s="139"/>
      <c r="D109" s="81"/>
      <c r="E109" s="119"/>
      <c r="F109" s="17" t="str">
        <f t="shared" si="11"/>
        <v/>
      </c>
      <c r="G109" s="328"/>
      <c r="H109" s="296"/>
      <c r="I109" s="17"/>
      <c r="J109" s="17"/>
      <c r="K109" s="39" t="str">
        <f t="shared" si="9"/>
        <v/>
      </c>
      <c r="L109" s="56" t="str">
        <f t="shared" si="10"/>
        <v/>
      </c>
      <c r="M109" s="372"/>
      <c r="N109" s="372"/>
      <c r="O109" s="372"/>
      <c r="P109" s="374"/>
      <c r="Q109" s="375"/>
    </row>
    <row r="110" customHeight="1" spans="1:17">
      <c r="A110" s="137" t="str">
        <f>IF(C110="","",SUBTOTAL(103,$C$7:$C110))</f>
        <v/>
      </c>
      <c r="B110" s="372"/>
      <c r="C110" s="139"/>
      <c r="D110" s="81"/>
      <c r="E110" s="119"/>
      <c r="F110" s="17" t="str">
        <f t="shared" si="11"/>
        <v/>
      </c>
      <c r="G110" s="328"/>
      <c r="H110" s="296"/>
      <c r="I110" s="17"/>
      <c r="J110" s="17"/>
      <c r="K110" s="39" t="str">
        <f t="shared" si="9"/>
        <v/>
      </c>
      <c r="L110" s="56" t="str">
        <f t="shared" si="10"/>
        <v/>
      </c>
      <c r="M110" s="372"/>
      <c r="N110" s="372"/>
      <c r="O110" s="372"/>
      <c r="P110" s="374"/>
      <c r="Q110" s="375"/>
    </row>
    <row r="111" customHeight="1" spans="1:17">
      <c r="A111" s="137" t="str">
        <f>IF(C111="","",SUBTOTAL(103,$C$7:$C111))</f>
        <v/>
      </c>
      <c r="B111" s="372"/>
      <c r="C111" s="139"/>
      <c r="D111" s="81"/>
      <c r="E111" s="119"/>
      <c r="F111" s="17" t="str">
        <f t="shared" si="11"/>
        <v/>
      </c>
      <c r="G111" s="328"/>
      <c r="H111" s="296"/>
      <c r="I111" s="17"/>
      <c r="J111" s="17"/>
      <c r="K111" s="39" t="str">
        <f t="shared" si="9"/>
        <v/>
      </c>
      <c r="L111" s="56" t="str">
        <f t="shared" si="10"/>
        <v/>
      </c>
      <c r="M111" s="372"/>
      <c r="N111" s="372"/>
      <c r="O111" s="372"/>
      <c r="P111" s="374"/>
      <c r="Q111" s="375"/>
    </row>
    <row r="112" customHeight="1" spans="1:17">
      <c r="A112" s="137" t="str">
        <f>IF(C112="","",SUBTOTAL(103,$C$7:$C112))</f>
        <v/>
      </c>
      <c r="B112" s="372"/>
      <c r="C112" s="139"/>
      <c r="D112" s="81"/>
      <c r="E112" s="119"/>
      <c r="F112" s="17" t="str">
        <f t="shared" si="11"/>
        <v/>
      </c>
      <c r="G112" s="328"/>
      <c r="H112" s="296"/>
      <c r="I112" s="17"/>
      <c r="J112" s="17"/>
      <c r="K112" s="39" t="str">
        <f t="shared" si="9"/>
        <v/>
      </c>
      <c r="L112" s="56" t="str">
        <f t="shared" si="10"/>
        <v/>
      </c>
      <c r="M112" s="372"/>
      <c r="N112" s="372"/>
      <c r="O112" s="372"/>
      <c r="P112" s="374"/>
      <c r="Q112" s="375"/>
    </row>
    <row r="113" customHeight="1" spans="1:17">
      <c r="A113" s="137" t="str">
        <f>IF(C113="","",SUBTOTAL(103,$C$7:$C113))</f>
        <v/>
      </c>
      <c r="B113" s="372"/>
      <c r="C113" s="139"/>
      <c r="D113" s="81"/>
      <c r="E113" s="119"/>
      <c r="F113" s="17" t="str">
        <f t="shared" si="11"/>
        <v/>
      </c>
      <c r="G113" s="328"/>
      <c r="H113" s="296"/>
      <c r="I113" s="17"/>
      <c r="J113" s="17"/>
      <c r="K113" s="39" t="str">
        <f t="shared" si="9"/>
        <v/>
      </c>
      <c r="L113" s="56" t="str">
        <f t="shared" si="10"/>
        <v/>
      </c>
      <c r="M113" s="372"/>
      <c r="N113" s="372"/>
      <c r="O113" s="372"/>
      <c r="P113" s="374"/>
      <c r="Q113" s="375"/>
    </row>
    <row r="114" customHeight="1" spans="1:17">
      <c r="A114" s="137" t="str">
        <f>IF(C114="","",SUBTOTAL(103,$C$7:$C114))</f>
        <v/>
      </c>
      <c r="B114" s="372"/>
      <c r="C114" s="139"/>
      <c r="D114" s="81"/>
      <c r="E114" s="119"/>
      <c r="F114" s="17" t="str">
        <f t="shared" si="11"/>
        <v/>
      </c>
      <c r="G114" s="328"/>
      <c r="H114" s="296"/>
      <c r="I114" s="17"/>
      <c r="J114" s="17"/>
      <c r="K114" s="39" t="str">
        <f t="shared" si="9"/>
        <v/>
      </c>
      <c r="L114" s="56" t="str">
        <f t="shared" si="10"/>
        <v/>
      </c>
      <c r="M114" s="372"/>
      <c r="N114" s="372"/>
      <c r="O114" s="372"/>
      <c r="P114" s="374"/>
      <c r="Q114" s="375"/>
    </row>
    <row r="115" customHeight="1" spans="1:17">
      <c r="A115" s="137" t="str">
        <f>IF(C115="","",SUBTOTAL(103,$C$7:$C115))</f>
        <v/>
      </c>
      <c r="B115" s="372"/>
      <c r="C115" s="139"/>
      <c r="D115" s="81"/>
      <c r="E115" s="119"/>
      <c r="F115" s="17" t="str">
        <f t="shared" si="11"/>
        <v/>
      </c>
      <c r="G115" s="328"/>
      <c r="H115" s="296"/>
      <c r="I115" s="17"/>
      <c r="J115" s="17"/>
      <c r="K115" s="39" t="str">
        <f t="shared" si="9"/>
        <v/>
      </c>
      <c r="L115" s="56" t="str">
        <f t="shared" si="10"/>
        <v/>
      </c>
      <c r="M115" s="372"/>
      <c r="N115" s="372"/>
      <c r="O115" s="372"/>
      <c r="P115" s="374"/>
      <c r="Q115" s="375"/>
    </row>
    <row r="116" customHeight="1" spans="1:17">
      <c r="A116" s="137" t="str">
        <f>IF(C116="","",SUBTOTAL(103,$C$7:$C116))</f>
        <v/>
      </c>
      <c r="B116" s="372"/>
      <c r="C116" s="139"/>
      <c r="D116" s="81"/>
      <c r="E116" s="119"/>
      <c r="F116" s="17" t="str">
        <f t="shared" si="11"/>
        <v/>
      </c>
      <c r="G116" s="328"/>
      <c r="H116" s="296"/>
      <c r="I116" s="17"/>
      <c r="J116" s="17"/>
      <c r="K116" s="39" t="str">
        <f t="shared" si="9"/>
        <v/>
      </c>
      <c r="L116" s="56" t="str">
        <f t="shared" si="10"/>
        <v/>
      </c>
      <c r="M116" s="372"/>
      <c r="N116" s="372"/>
      <c r="O116" s="372"/>
      <c r="P116" s="374"/>
      <c r="Q116" s="375"/>
    </row>
    <row r="117" customHeight="1" spans="1:17">
      <c r="A117" s="137" t="str">
        <f>IF(C117="","",SUBTOTAL(103,$C$7:$C117))</f>
        <v/>
      </c>
      <c r="B117" s="372"/>
      <c r="C117" s="139"/>
      <c r="D117" s="81"/>
      <c r="E117" s="119"/>
      <c r="F117" s="17" t="str">
        <f t="shared" si="11"/>
        <v/>
      </c>
      <c r="G117" s="328"/>
      <c r="H117" s="296"/>
      <c r="I117" s="17"/>
      <c r="J117" s="17"/>
      <c r="K117" s="39" t="str">
        <f t="shared" si="9"/>
        <v/>
      </c>
      <c r="L117" s="56" t="str">
        <f t="shared" si="10"/>
        <v/>
      </c>
      <c r="M117" s="372"/>
      <c r="N117" s="372"/>
      <c r="O117" s="372"/>
      <c r="P117" s="374"/>
      <c r="Q117" s="375"/>
    </row>
    <row r="118" customHeight="1" spans="1:17">
      <c r="A118" s="137" t="str">
        <f>IF(C118="","",SUBTOTAL(103,$C$7:$C118))</f>
        <v/>
      </c>
      <c r="B118" s="372"/>
      <c r="C118" s="139"/>
      <c r="D118" s="81"/>
      <c r="E118" s="119"/>
      <c r="F118" s="17" t="str">
        <f t="shared" ref="F118:F135" si="12">IF(E118=0,"",G118/E118)</f>
        <v/>
      </c>
      <c r="G118" s="328"/>
      <c r="H118" s="296"/>
      <c r="I118" s="17"/>
      <c r="J118" s="17"/>
      <c r="K118" s="39" t="str">
        <f t="shared" si="9"/>
        <v/>
      </c>
      <c r="L118" s="56" t="str">
        <f t="shared" si="10"/>
        <v/>
      </c>
      <c r="M118" s="372"/>
      <c r="N118" s="372"/>
      <c r="O118" s="372"/>
      <c r="P118" s="374"/>
      <c r="Q118" s="375"/>
    </row>
    <row r="119" customHeight="1" spans="1:17">
      <c r="A119" s="137" t="str">
        <f>IF(C119="","",SUBTOTAL(103,$C$7:$C119))</f>
        <v/>
      </c>
      <c r="B119" s="372"/>
      <c r="C119" s="139"/>
      <c r="D119" s="81"/>
      <c r="E119" s="119"/>
      <c r="F119" s="17" t="str">
        <f t="shared" si="12"/>
        <v/>
      </c>
      <c r="G119" s="328"/>
      <c r="H119" s="296"/>
      <c r="I119" s="17"/>
      <c r="J119" s="17"/>
      <c r="K119" s="39" t="str">
        <f t="shared" si="9"/>
        <v/>
      </c>
      <c r="L119" s="56" t="str">
        <f t="shared" si="10"/>
        <v/>
      </c>
      <c r="M119" s="372"/>
      <c r="N119" s="372"/>
      <c r="O119" s="372"/>
      <c r="P119" s="374"/>
      <c r="Q119" s="375"/>
    </row>
    <row r="120" customHeight="1" spans="1:17">
      <c r="A120" s="137" t="str">
        <f>IF(C120="","",SUBTOTAL(103,$C$7:$C120))</f>
        <v/>
      </c>
      <c r="B120" s="372"/>
      <c r="C120" s="139"/>
      <c r="D120" s="81"/>
      <c r="E120" s="119"/>
      <c r="F120" s="17" t="str">
        <f t="shared" si="12"/>
        <v/>
      </c>
      <c r="G120" s="328"/>
      <c r="H120" s="296"/>
      <c r="I120" s="17"/>
      <c r="J120" s="17"/>
      <c r="K120" s="39" t="str">
        <f t="shared" si="9"/>
        <v/>
      </c>
      <c r="L120" s="56" t="str">
        <f t="shared" si="10"/>
        <v/>
      </c>
      <c r="M120" s="372"/>
      <c r="N120" s="372"/>
      <c r="O120" s="372"/>
      <c r="P120" s="374"/>
      <c r="Q120" s="375"/>
    </row>
    <row r="121" customHeight="1" spans="1:17">
      <c r="A121" s="137" t="str">
        <f>IF(C121="","",SUBTOTAL(103,$C$7:$C121))</f>
        <v/>
      </c>
      <c r="B121" s="372"/>
      <c r="C121" s="139"/>
      <c r="D121" s="81"/>
      <c r="E121" s="119"/>
      <c r="F121" s="17" t="str">
        <f t="shared" si="12"/>
        <v/>
      </c>
      <c r="G121" s="328"/>
      <c r="H121" s="296"/>
      <c r="I121" s="17"/>
      <c r="J121" s="17"/>
      <c r="K121" s="39" t="str">
        <f t="shared" si="9"/>
        <v/>
      </c>
      <c r="L121" s="56" t="str">
        <f t="shared" si="10"/>
        <v/>
      </c>
      <c r="M121" s="372"/>
      <c r="N121" s="372"/>
      <c r="O121" s="372"/>
      <c r="P121" s="374"/>
      <c r="Q121" s="375"/>
    </row>
    <row r="122" customHeight="1" spans="1:17">
      <c r="A122" s="137" t="str">
        <f>IF(C122="","",SUBTOTAL(103,$C$7:$C122))</f>
        <v/>
      </c>
      <c r="B122" s="372"/>
      <c r="C122" s="139"/>
      <c r="D122" s="81"/>
      <c r="E122" s="119"/>
      <c r="F122" s="17" t="str">
        <f t="shared" si="12"/>
        <v/>
      </c>
      <c r="G122" s="328"/>
      <c r="H122" s="296"/>
      <c r="I122" s="17"/>
      <c r="J122" s="17"/>
      <c r="K122" s="39" t="str">
        <f t="shared" si="9"/>
        <v/>
      </c>
      <c r="L122" s="56" t="str">
        <f t="shared" si="10"/>
        <v/>
      </c>
      <c r="M122" s="372"/>
      <c r="N122" s="372"/>
      <c r="O122" s="372"/>
      <c r="P122" s="374"/>
      <c r="Q122" s="375"/>
    </row>
    <row r="123" customHeight="1" spans="1:17">
      <c r="A123" s="137" t="str">
        <f>IF(C123="","",SUBTOTAL(103,$C$7:$C123))</f>
        <v/>
      </c>
      <c r="B123" s="372"/>
      <c r="C123" s="139"/>
      <c r="D123" s="81"/>
      <c r="E123" s="119"/>
      <c r="F123" s="17" t="str">
        <f t="shared" si="12"/>
        <v/>
      </c>
      <c r="G123" s="328"/>
      <c r="H123" s="296"/>
      <c r="I123" s="17"/>
      <c r="J123" s="17"/>
      <c r="K123" s="39" t="str">
        <f t="shared" si="9"/>
        <v/>
      </c>
      <c r="L123" s="56" t="str">
        <f t="shared" si="10"/>
        <v/>
      </c>
      <c r="M123" s="372"/>
      <c r="N123" s="372"/>
      <c r="O123" s="372"/>
      <c r="P123" s="374"/>
      <c r="Q123" s="375"/>
    </row>
    <row r="124" customHeight="1" spans="1:17">
      <c r="A124" s="137" t="str">
        <f>IF(C124="","",SUBTOTAL(103,$C$7:$C124))</f>
        <v/>
      </c>
      <c r="B124" s="372"/>
      <c r="C124" s="139"/>
      <c r="D124" s="81"/>
      <c r="E124" s="119"/>
      <c r="F124" s="17" t="str">
        <f t="shared" si="12"/>
        <v/>
      </c>
      <c r="G124" s="328"/>
      <c r="H124" s="296"/>
      <c r="I124" s="17"/>
      <c r="J124" s="17"/>
      <c r="K124" s="39" t="str">
        <f t="shared" si="9"/>
        <v/>
      </c>
      <c r="L124" s="56" t="str">
        <f t="shared" si="10"/>
        <v/>
      </c>
      <c r="M124" s="372"/>
      <c r="N124" s="372"/>
      <c r="O124" s="372"/>
      <c r="P124" s="374"/>
      <c r="Q124" s="375"/>
    </row>
    <row r="125" customHeight="1" spans="1:17">
      <c r="A125" s="137" t="str">
        <f>IF(C125="","",SUBTOTAL(103,$C$7:$C125))</f>
        <v/>
      </c>
      <c r="B125" s="372"/>
      <c r="C125" s="139"/>
      <c r="D125" s="81"/>
      <c r="E125" s="119"/>
      <c r="F125" s="17" t="str">
        <f t="shared" si="12"/>
        <v/>
      </c>
      <c r="G125" s="328"/>
      <c r="H125" s="296"/>
      <c r="I125" s="17"/>
      <c r="J125" s="17"/>
      <c r="K125" s="39" t="str">
        <f t="shared" si="9"/>
        <v/>
      </c>
      <c r="L125" s="56" t="str">
        <f t="shared" si="10"/>
        <v/>
      </c>
      <c r="M125" s="372"/>
      <c r="N125" s="372"/>
      <c r="O125" s="372"/>
      <c r="P125" s="374"/>
      <c r="Q125" s="375"/>
    </row>
    <row r="126" customHeight="1" spans="1:17">
      <c r="A126" s="137" t="str">
        <f>IF(C126="","",SUBTOTAL(103,$C$7:$C126))</f>
        <v/>
      </c>
      <c r="B126" s="372"/>
      <c r="C126" s="139"/>
      <c r="D126" s="81"/>
      <c r="E126" s="119"/>
      <c r="F126" s="17" t="str">
        <f t="shared" si="12"/>
        <v/>
      </c>
      <c r="G126" s="328"/>
      <c r="H126" s="296"/>
      <c r="I126" s="17"/>
      <c r="J126" s="17"/>
      <c r="K126" s="39" t="str">
        <f t="shared" si="9"/>
        <v/>
      </c>
      <c r="L126" s="56" t="str">
        <f t="shared" si="10"/>
        <v/>
      </c>
      <c r="M126" s="372"/>
      <c r="N126" s="372"/>
      <c r="O126" s="372"/>
      <c r="P126" s="374"/>
      <c r="Q126" s="375"/>
    </row>
    <row r="127" customHeight="1" spans="1:17">
      <c r="A127" s="137" t="str">
        <f>IF(C127="","",SUBTOTAL(103,$C$7:$C127))</f>
        <v/>
      </c>
      <c r="B127" s="372"/>
      <c r="C127" s="139"/>
      <c r="D127" s="81"/>
      <c r="E127" s="119"/>
      <c r="F127" s="17" t="str">
        <f t="shared" si="12"/>
        <v/>
      </c>
      <c r="G127" s="328"/>
      <c r="H127" s="296"/>
      <c r="I127" s="17"/>
      <c r="J127" s="17"/>
      <c r="K127" s="39" t="str">
        <f t="shared" si="9"/>
        <v/>
      </c>
      <c r="L127" s="56" t="str">
        <f t="shared" si="10"/>
        <v/>
      </c>
      <c r="M127" s="372"/>
      <c r="N127" s="372"/>
      <c r="O127" s="372"/>
      <c r="P127" s="374"/>
      <c r="Q127" s="375"/>
    </row>
    <row r="128" customHeight="1" spans="1:17">
      <c r="A128" s="137" t="str">
        <f>IF(C128="","",SUBTOTAL(103,$C$7:$C128))</f>
        <v/>
      </c>
      <c r="B128" s="372"/>
      <c r="C128" s="139"/>
      <c r="D128" s="81"/>
      <c r="E128" s="119"/>
      <c r="F128" s="17" t="str">
        <f t="shared" si="12"/>
        <v/>
      </c>
      <c r="G128" s="328"/>
      <c r="H128" s="296"/>
      <c r="I128" s="17"/>
      <c r="J128" s="17"/>
      <c r="K128" s="39" t="str">
        <f t="shared" si="9"/>
        <v/>
      </c>
      <c r="L128" s="56" t="str">
        <f t="shared" si="10"/>
        <v/>
      </c>
      <c r="M128" s="372"/>
      <c r="N128" s="372"/>
      <c r="O128" s="372"/>
      <c r="P128" s="374"/>
      <c r="Q128" s="375"/>
    </row>
    <row r="129" customHeight="1" spans="1:17">
      <c r="A129" s="137" t="str">
        <f>IF(C129="","",SUBTOTAL(103,$C$7:$C129))</f>
        <v/>
      </c>
      <c r="B129" s="372"/>
      <c r="C129" s="139"/>
      <c r="D129" s="81"/>
      <c r="E129" s="119"/>
      <c r="F129" s="17" t="str">
        <f t="shared" si="12"/>
        <v/>
      </c>
      <c r="G129" s="328"/>
      <c r="H129" s="296"/>
      <c r="I129" s="17"/>
      <c r="J129" s="17"/>
      <c r="K129" s="39" t="str">
        <f t="shared" si="9"/>
        <v/>
      </c>
      <c r="L129" s="56" t="str">
        <f t="shared" si="10"/>
        <v/>
      </c>
      <c r="M129" s="372"/>
      <c r="N129" s="372"/>
      <c r="O129" s="372"/>
      <c r="P129" s="374"/>
      <c r="Q129" s="375"/>
    </row>
    <row r="130" customHeight="1" spans="1:17">
      <c r="A130" s="137" t="str">
        <f>IF(C130="","",SUBTOTAL(103,$C$7:$C130))</f>
        <v/>
      </c>
      <c r="B130" s="372"/>
      <c r="C130" s="139"/>
      <c r="D130" s="81"/>
      <c r="E130" s="119"/>
      <c r="F130" s="17" t="str">
        <f t="shared" si="12"/>
        <v/>
      </c>
      <c r="G130" s="328"/>
      <c r="H130" s="296"/>
      <c r="I130" s="17"/>
      <c r="J130" s="17"/>
      <c r="K130" s="39" t="str">
        <f t="shared" si="9"/>
        <v/>
      </c>
      <c r="L130" s="56" t="str">
        <f t="shared" si="10"/>
        <v/>
      </c>
      <c r="M130" s="372"/>
      <c r="N130" s="372"/>
      <c r="O130" s="372"/>
      <c r="P130" s="374"/>
      <c r="Q130" s="375"/>
    </row>
    <row r="131" customHeight="1" spans="1:17">
      <c r="A131" s="137" t="str">
        <f>IF(C131="","",SUBTOTAL(103,$C$7:$C131))</f>
        <v/>
      </c>
      <c r="B131" s="372"/>
      <c r="C131" s="139"/>
      <c r="D131" s="81"/>
      <c r="E131" s="119"/>
      <c r="F131" s="17" t="str">
        <f t="shared" si="12"/>
        <v/>
      </c>
      <c r="G131" s="328"/>
      <c r="H131" s="296"/>
      <c r="I131" s="17"/>
      <c r="J131" s="17"/>
      <c r="K131" s="39" t="str">
        <f t="shared" si="9"/>
        <v/>
      </c>
      <c r="L131" s="56" t="str">
        <f t="shared" si="10"/>
        <v/>
      </c>
      <c r="M131" s="372"/>
      <c r="N131" s="372"/>
      <c r="O131" s="372"/>
      <c r="P131" s="374"/>
      <c r="Q131" s="375"/>
    </row>
    <row r="132" customHeight="1" spans="1:17">
      <c r="A132" s="137" t="str">
        <f>IF(C132="","",SUBTOTAL(103,$C$7:$C132))</f>
        <v/>
      </c>
      <c r="B132" s="372"/>
      <c r="C132" s="139"/>
      <c r="D132" s="81"/>
      <c r="E132" s="119"/>
      <c r="F132" s="17" t="str">
        <f t="shared" si="12"/>
        <v/>
      </c>
      <c r="G132" s="328"/>
      <c r="H132" s="296"/>
      <c r="I132" s="17"/>
      <c r="J132" s="17"/>
      <c r="K132" s="39" t="str">
        <f t="shared" si="9"/>
        <v/>
      </c>
      <c r="L132" s="56" t="str">
        <f t="shared" si="10"/>
        <v/>
      </c>
      <c r="M132" s="372"/>
      <c r="N132" s="372"/>
      <c r="O132" s="372"/>
      <c r="P132" s="374"/>
      <c r="Q132" s="375"/>
    </row>
    <row r="133" customHeight="1" spans="1:17">
      <c r="A133" s="137" t="str">
        <f>IF(C133="","",SUBTOTAL(103,$C$7:$C133))</f>
        <v/>
      </c>
      <c r="B133" s="372"/>
      <c r="C133" s="139"/>
      <c r="D133" s="81"/>
      <c r="E133" s="119"/>
      <c r="F133" s="17" t="str">
        <f t="shared" si="12"/>
        <v/>
      </c>
      <c r="G133" s="328"/>
      <c r="H133" s="296"/>
      <c r="I133" s="17"/>
      <c r="J133" s="17"/>
      <c r="K133" s="39" t="str">
        <f t="shared" si="9"/>
        <v/>
      </c>
      <c r="L133" s="56" t="str">
        <f t="shared" si="10"/>
        <v/>
      </c>
      <c r="M133" s="372"/>
      <c r="N133" s="372"/>
      <c r="O133" s="372"/>
      <c r="P133" s="374"/>
      <c r="Q133" s="375"/>
    </row>
    <row r="134" customHeight="1" spans="1:17">
      <c r="A134" s="137" t="str">
        <f>IF(C134="","",SUBTOTAL(103,$C$7:$C134))</f>
        <v/>
      </c>
      <c r="B134" s="372"/>
      <c r="C134" s="139"/>
      <c r="D134" s="81"/>
      <c r="E134" s="119"/>
      <c r="F134" s="17" t="str">
        <f t="shared" si="12"/>
        <v/>
      </c>
      <c r="G134" s="328"/>
      <c r="H134" s="296"/>
      <c r="I134" s="17"/>
      <c r="J134" s="17"/>
      <c r="K134" s="39" t="str">
        <f t="shared" si="9"/>
        <v/>
      </c>
      <c r="L134" s="56" t="str">
        <f t="shared" si="10"/>
        <v/>
      </c>
      <c r="M134" s="372"/>
      <c r="N134" s="372"/>
      <c r="O134" s="372"/>
      <c r="P134" s="374"/>
      <c r="Q134" s="375"/>
    </row>
    <row r="135" customHeight="1" spans="1:17">
      <c r="A135" s="137" t="str">
        <f>IF(C135="","",SUBTOTAL(103,$C$7:$C135))</f>
        <v/>
      </c>
      <c r="B135" s="372"/>
      <c r="C135" s="139"/>
      <c r="D135" s="81"/>
      <c r="E135" s="119"/>
      <c r="F135" s="17" t="str">
        <f t="shared" si="12"/>
        <v/>
      </c>
      <c r="G135" s="328"/>
      <c r="H135" s="296"/>
      <c r="I135" s="17"/>
      <c r="J135" s="17"/>
      <c r="K135" s="39" t="str">
        <f t="shared" si="9"/>
        <v/>
      </c>
      <c r="L135" s="56" t="str">
        <f t="shared" si="10"/>
        <v/>
      </c>
      <c r="M135" s="372"/>
      <c r="N135" s="372"/>
      <c r="O135" s="372"/>
      <c r="P135" s="374"/>
      <c r="Q135" s="375"/>
    </row>
    <row r="136" customHeight="1" spans="1:17">
      <c r="A136" s="137" t="str">
        <f>IF(C136="","",SUBTOTAL(103,$C$7:$C136))</f>
        <v/>
      </c>
      <c r="B136" s="372"/>
      <c r="C136" s="139"/>
      <c r="D136" s="81"/>
      <c r="E136" s="119"/>
      <c r="F136" s="17" t="str">
        <f t="shared" ref="F136:F153" si="13">IF(E136=0,"",G136/E136)</f>
        <v/>
      </c>
      <c r="G136" s="328"/>
      <c r="H136" s="296"/>
      <c r="I136" s="17"/>
      <c r="J136" s="17"/>
      <c r="K136" s="39" t="str">
        <f t="shared" si="9"/>
        <v/>
      </c>
      <c r="L136" s="56" t="str">
        <f t="shared" si="10"/>
        <v/>
      </c>
      <c r="M136" s="372"/>
      <c r="N136" s="372"/>
      <c r="O136" s="372"/>
      <c r="P136" s="374"/>
      <c r="Q136" s="375"/>
    </row>
    <row r="137" customHeight="1" spans="1:17">
      <c r="A137" s="137" t="str">
        <f>IF(C137="","",SUBTOTAL(103,$C$7:$C137))</f>
        <v/>
      </c>
      <c r="B137" s="372"/>
      <c r="C137" s="139"/>
      <c r="D137" s="81"/>
      <c r="E137" s="119"/>
      <c r="F137" s="17" t="str">
        <f t="shared" si="13"/>
        <v/>
      </c>
      <c r="G137" s="328"/>
      <c r="H137" s="296"/>
      <c r="I137" s="17"/>
      <c r="J137" s="17"/>
      <c r="K137" s="39" t="str">
        <f t="shared" si="9"/>
        <v/>
      </c>
      <c r="L137" s="56" t="str">
        <f t="shared" si="10"/>
        <v/>
      </c>
      <c r="M137" s="372"/>
      <c r="N137" s="372"/>
      <c r="O137" s="372"/>
      <c r="P137" s="374"/>
      <c r="Q137" s="375"/>
    </row>
    <row r="138" customHeight="1" spans="1:17">
      <c r="A138" s="137" t="str">
        <f>IF(C138="","",SUBTOTAL(103,$C$7:$C138))</f>
        <v/>
      </c>
      <c r="B138" s="372"/>
      <c r="C138" s="139"/>
      <c r="D138" s="81"/>
      <c r="E138" s="119"/>
      <c r="F138" s="17" t="str">
        <f t="shared" si="13"/>
        <v/>
      </c>
      <c r="G138" s="328"/>
      <c r="H138" s="296"/>
      <c r="I138" s="17"/>
      <c r="J138" s="17"/>
      <c r="K138" s="39" t="str">
        <f t="shared" si="9"/>
        <v/>
      </c>
      <c r="L138" s="56" t="str">
        <f t="shared" si="10"/>
        <v/>
      </c>
      <c r="M138" s="372"/>
      <c r="N138" s="372"/>
      <c r="O138" s="372"/>
      <c r="P138" s="374"/>
      <c r="Q138" s="375"/>
    </row>
    <row r="139" customHeight="1" spans="1:17">
      <c r="A139" s="137" t="str">
        <f>IF(C139="","",SUBTOTAL(103,$C$7:$C139))</f>
        <v/>
      </c>
      <c r="B139" s="372"/>
      <c r="C139" s="139"/>
      <c r="D139" s="81"/>
      <c r="E139" s="119"/>
      <c r="F139" s="17" t="str">
        <f t="shared" si="13"/>
        <v/>
      </c>
      <c r="G139" s="328"/>
      <c r="H139" s="296"/>
      <c r="I139" s="17"/>
      <c r="J139" s="17"/>
      <c r="K139" s="39" t="str">
        <f t="shared" si="9"/>
        <v/>
      </c>
      <c r="L139" s="56" t="str">
        <f t="shared" si="10"/>
        <v/>
      </c>
      <c r="M139" s="372"/>
      <c r="N139" s="372"/>
      <c r="O139" s="372"/>
      <c r="P139" s="374"/>
      <c r="Q139" s="375"/>
    </row>
    <row r="140" customHeight="1" spans="1:17">
      <c r="A140" s="137" t="str">
        <f>IF(C140="","",SUBTOTAL(103,$C$7:$C140))</f>
        <v/>
      </c>
      <c r="B140" s="372"/>
      <c r="C140" s="139"/>
      <c r="D140" s="81"/>
      <c r="E140" s="119"/>
      <c r="F140" s="17" t="str">
        <f t="shared" si="13"/>
        <v/>
      </c>
      <c r="G140" s="328"/>
      <c r="H140" s="296"/>
      <c r="I140" s="17"/>
      <c r="J140" s="17"/>
      <c r="K140" s="39" t="str">
        <f t="shared" si="9"/>
        <v/>
      </c>
      <c r="L140" s="56" t="str">
        <f t="shared" si="10"/>
        <v/>
      </c>
      <c r="M140" s="372"/>
      <c r="N140" s="372"/>
      <c r="O140" s="372"/>
      <c r="P140" s="374"/>
      <c r="Q140" s="375"/>
    </row>
    <row r="141" customHeight="1" spans="1:17">
      <c r="A141" s="137" t="str">
        <f>IF(C141="","",SUBTOTAL(103,$C$7:$C141))</f>
        <v/>
      </c>
      <c r="B141" s="372"/>
      <c r="C141" s="139"/>
      <c r="D141" s="81"/>
      <c r="E141" s="119"/>
      <c r="F141" s="17" t="str">
        <f t="shared" si="13"/>
        <v/>
      </c>
      <c r="G141" s="328"/>
      <c r="H141" s="296"/>
      <c r="I141" s="17"/>
      <c r="J141" s="17"/>
      <c r="K141" s="39" t="str">
        <f t="shared" si="9"/>
        <v/>
      </c>
      <c r="L141" s="56" t="str">
        <f t="shared" si="10"/>
        <v/>
      </c>
      <c r="M141" s="372"/>
      <c r="N141" s="372"/>
      <c r="O141" s="372"/>
      <c r="P141" s="374"/>
      <c r="Q141" s="375"/>
    </row>
    <row r="142" customHeight="1" spans="1:17">
      <c r="A142" s="137" t="str">
        <f>IF(C142="","",SUBTOTAL(103,$C$7:$C142))</f>
        <v/>
      </c>
      <c r="B142" s="372"/>
      <c r="C142" s="139"/>
      <c r="D142" s="81"/>
      <c r="E142" s="119"/>
      <c r="F142" s="17" t="str">
        <f t="shared" si="13"/>
        <v/>
      </c>
      <c r="G142" s="328"/>
      <c r="H142" s="296"/>
      <c r="I142" s="17"/>
      <c r="J142" s="17"/>
      <c r="K142" s="39" t="str">
        <f t="shared" si="9"/>
        <v/>
      </c>
      <c r="L142" s="56" t="str">
        <f t="shared" si="10"/>
        <v/>
      </c>
      <c r="M142" s="372"/>
      <c r="N142" s="372"/>
      <c r="O142" s="372"/>
      <c r="P142" s="374"/>
      <c r="Q142" s="375"/>
    </row>
    <row r="143" customHeight="1" spans="1:17">
      <c r="A143" s="137" t="str">
        <f>IF(C143="","",SUBTOTAL(103,$C$7:$C143))</f>
        <v/>
      </c>
      <c r="B143" s="372"/>
      <c r="C143" s="139"/>
      <c r="D143" s="81"/>
      <c r="E143" s="119"/>
      <c r="F143" s="17" t="str">
        <f t="shared" si="13"/>
        <v/>
      </c>
      <c r="G143" s="328"/>
      <c r="H143" s="296"/>
      <c r="I143" s="17"/>
      <c r="J143" s="17"/>
      <c r="K143" s="39" t="str">
        <f t="shared" si="9"/>
        <v/>
      </c>
      <c r="L143" s="56" t="str">
        <f t="shared" si="10"/>
        <v/>
      </c>
      <c r="M143" s="372"/>
      <c r="N143" s="372"/>
      <c r="O143" s="372"/>
      <c r="P143" s="374"/>
      <c r="Q143" s="375"/>
    </row>
    <row r="144" customHeight="1" spans="1:17">
      <c r="A144" s="137" t="str">
        <f>IF(C144="","",SUBTOTAL(103,$C$7:$C144))</f>
        <v/>
      </c>
      <c r="B144" s="372"/>
      <c r="C144" s="139"/>
      <c r="D144" s="81"/>
      <c r="E144" s="119"/>
      <c r="F144" s="17" t="str">
        <f t="shared" si="13"/>
        <v/>
      </c>
      <c r="G144" s="328"/>
      <c r="H144" s="296"/>
      <c r="I144" s="17"/>
      <c r="J144" s="17"/>
      <c r="K144" s="39" t="str">
        <f t="shared" si="9"/>
        <v/>
      </c>
      <c r="L144" s="56" t="str">
        <f t="shared" si="10"/>
        <v/>
      </c>
      <c r="M144" s="372"/>
      <c r="N144" s="372"/>
      <c r="O144" s="372"/>
      <c r="P144" s="374"/>
      <c r="Q144" s="375"/>
    </row>
    <row r="145" customHeight="1" spans="1:17">
      <c r="A145" s="137" t="str">
        <f>IF(C145="","",SUBTOTAL(103,$C$7:$C145))</f>
        <v/>
      </c>
      <c r="B145" s="372"/>
      <c r="C145" s="139"/>
      <c r="D145" s="81"/>
      <c r="E145" s="119"/>
      <c r="F145" s="17" t="str">
        <f t="shared" si="13"/>
        <v/>
      </c>
      <c r="G145" s="328"/>
      <c r="H145" s="296"/>
      <c r="I145" s="17"/>
      <c r="J145" s="17"/>
      <c r="K145" s="39" t="str">
        <f t="shared" si="9"/>
        <v/>
      </c>
      <c r="L145" s="56" t="str">
        <f t="shared" si="10"/>
        <v/>
      </c>
      <c r="M145" s="372"/>
      <c r="N145" s="372"/>
      <c r="O145" s="372"/>
      <c r="P145" s="374"/>
      <c r="Q145" s="375"/>
    </row>
    <row r="146" customHeight="1" spans="1:17">
      <c r="A146" s="137" t="str">
        <f>IF(C146="","",SUBTOTAL(103,$C$7:$C146))</f>
        <v/>
      </c>
      <c r="B146" s="372"/>
      <c r="C146" s="139"/>
      <c r="D146" s="81"/>
      <c r="E146" s="119"/>
      <c r="F146" s="17" t="str">
        <f t="shared" si="13"/>
        <v/>
      </c>
      <c r="G146" s="328"/>
      <c r="H146" s="296"/>
      <c r="I146" s="17"/>
      <c r="J146" s="17"/>
      <c r="K146" s="39" t="str">
        <f t="shared" ref="K146:K154" si="14">IF(J146-G146&lt;&gt;0,J146-G146,IF(G146&lt;&gt;0,0,""))</f>
        <v/>
      </c>
      <c r="L146" s="56" t="str">
        <f t="shared" ref="L146:L154" si="15">IF(G146=0,"",(J146-G146)/G146*100)</f>
        <v/>
      </c>
      <c r="M146" s="372"/>
      <c r="N146" s="372"/>
      <c r="O146" s="372"/>
      <c r="P146" s="374"/>
      <c r="Q146" s="375"/>
    </row>
    <row r="147" customHeight="1" spans="1:17">
      <c r="A147" s="137" t="str">
        <f>IF(C147="","",SUBTOTAL(103,$C$7:$C147))</f>
        <v/>
      </c>
      <c r="B147" s="372"/>
      <c r="C147" s="139"/>
      <c r="D147" s="81"/>
      <c r="E147" s="119"/>
      <c r="F147" s="17" t="str">
        <f t="shared" si="13"/>
        <v/>
      </c>
      <c r="G147" s="328"/>
      <c r="H147" s="296"/>
      <c r="I147" s="17"/>
      <c r="J147" s="17"/>
      <c r="K147" s="39" t="str">
        <f t="shared" si="14"/>
        <v/>
      </c>
      <c r="L147" s="56" t="str">
        <f t="shared" si="15"/>
        <v/>
      </c>
      <c r="M147" s="372"/>
      <c r="N147" s="372"/>
      <c r="O147" s="372"/>
      <c r="P147" s="374"/>
      <c r="Q147" s="375"/>
    </row>
    <row r="148" customHeight="1" spans="1:17">
      <c r="A148" s="137" t="str">
        <f>IF(C148="","",SUBTOTAL(103,$C$7:$C148))</f>
        <v/>
      </c>
      <c r="B148" s="372"/>
      <c r="C148" s="139"/>
      <c r="D148" s="81"/>
      <c r="E148" s="119"/>
      <c r="F148" s="17" t="str">
        <f t="shared" si="13"/>
        <v/>
      </c>
      <c r="G148" s="328"/>
      <c r="H148" s="296"/>
      <c r="I148" s="17"/>
      <c r="J148" s="17"/>
      <c r="K148" s="39" t="str">
        <f t="shared" si="14"/>
        <v/>
      </c>
      <c r="L148" s="56" t="str">
        <f t="shared" si="15"/>
        <v/>
      </c>
      <c r="M148" s="372"/>
      <c r="N148" s="372"/>
      <c r="O148" s="372"/>
      <c r="P148" s="374"/>
      <c r="Q148" s="375"/>
    </row>
    <row r="149" customHeight="1" spans="1:17">
      <c r="A149" s="137" t="str">
        <f>IF(C149="","",SUBTOTAL(103,$C$7:$C149))</f>
        <v/>
      </c>
      <c r="B149" s="372"/>
      <c r="C149" s="139"/>
      <c r="D149" s="81"/>
      <c r="E149" s="119"/>
      <c r="F149" s="17" t="str">
        <f t="shared" si="13"/>
        <v/>
      </c>
      <c r="G149" s="328"/>
      <c r="H149" s="296"/>
      <c r="I149" s="17"/>
      <c r="J149" s="17"/>
      <c r="K149" s="39" t="str">
        <f t="shared" si="14"/>
        <v/>
      </c>
      <c r="L149" s="56" t="str">
        <f t="shared" si="15"/>
        <v/>
      </c>
      <c r="M149" s="372"/>
      <c r="N149" s="372"/>
      <c r="O149" s="372"/>
      <c r="P149" s="374"/>
      <c r="Q149" s="375"/>
    </row>
    <row r="150" customHeight="1" spans="1:17">
      <c r="A150" s="137" t="str">
        <f>IF(C150="","",SUBTOTAL(103,$C$7:$C150))</f>
        <v/>
      </c>
      <c r="B150" s="372"/>
      <c r="C150" s="139"/>
      <c r="D150" s="81"/>
      <c r="E150" s="119"/>
      <c r="F150" s="17" t="str">
        <f t="shared" si="13"/>
        <v/>
      </c>
      <c r="G150" s="328"/>
      <c r="H150" s="296"/>
      <c r="I150" s="17"/>
      <c r="J150" s="17"/>
      <c r="K150" s="39" t="str">
        <f t="shared" si="14"/>
        <v/>
      </c>
      <c r="L150" s="56" t="str">
        <f t="shared" si="15"/>
        <v/>
      </c>
      <c r="M150" s="372"/>
      <c r="N150" s="372"/>
      <c r="O150" s="372"/>
      <c r="P150" s="374"/>
      <c r="Q150" s="375"/>
    </row>
    <row r="151" customHeight="1" spans="1:17">
      <c r="A151" s="137" t="str">
        <f>IF(C151="","",SUBTOTAL(103,$C$7:$C151))</f>
        <v/>
      </c>
      <c r="B151" s="372"/>
      <c r="C151" s="139"/>
      <c r="D151" s="81"/>
      <c r="E151" s="119"/>
      <c r="F151" s="17" t="str">
        <f t="shared" si="13"/>
        <v/>
      </c>
      <c r="G151" s="328"/>
      <c r="H151" s="296"/>
      <c r="I151" s="17"/>
      <c r="J151" s="17"/>
      <c r="K151" s="39" t="str">
        <f t="shared" si="14"/>
        <v/>
      </c>
      <c r="L151" s="56" t="str">
        <f t="shared" si="15"/>
        <v/>
      </c>
      <c r="M151" s="372"/>
      <c r="N151" s="372"/>
      <c r="O151" s="372"/>
      <c r="P151" s="374"/>
      <c r="Q151" s="375"/>
    </row>
    <row r="152" customHeight="1" spans="1:17">
      <c r="A152" s="137" t="str">
        <f>IF(C152="","",SUBTOTAL(103,$C$7:$C152))</f>
        <v/>
      </c>
      <c r="B152" s="372"/>
      <c r="C152" s="139"/>
      <c r="D152" s="81"/>
      <c r="E152" s="119"/>
      <c r="F152" s="17" t="str">
        <f t="shared" si="13"/>
        <v/>
      </c>
      <c r="G152" s="328"/>
      <c r="H152" s="296"/>
      <c r="I152" s="17"/>
      <c r="J152" s="17"/>
      <c r="K152" s="39" t="str">
        <f t="shared" si="14"/>
        <v/>
      </c>
      <c r="L152" s="56" t="str">
        <f t="shared" si="15"/>
        <v/>
      </c>
      <c r="M152" s="372"/>
      <c r="N152" s="372"/>
      <c r="O152" s="372"/>
      <c r="P152" s="374"/>
      <c r="Q152" s="375"/>
    </row>
    <row r="153" customHeight="1" spans="1:17">
      <c r="A153" s="137" t="str">
        <f>IF(C153="","",SUBTOTAL(103,$C$7:$C153))</f>
        <v/>
      </c>
      <c r="B153" s="372"/>
      <c r="C153" s="139"/>
      <c r="D153" s="81"/>
      <c r="E153" s="119"/>
      <c r="F153" s="17" t="str">
        <f t="shared" si="13"/>
        <v/>
      </c>
      <c r="G153" s="328"/>
      <c r="H153" s="296"/>
      <c r="I153" s="17"/>
      <c r="J153" s="17"/>
      <c r="K153" s="39" t="str">
        <f t="shared" si="14"/>
        <v/>
      </c>
      <c r="L153" s="56" t="str">
        <f t="shared" si="15"/>
        <v/>
      </c>
      <c r="M153" s="372"/>
      <c r="N153" s="372"/>
      <c r="O153" s="372"/>
      <c r="P153" s="374"/>
      <c r="Q153" s="375"/>
    </row>
    <row r="154" customHeight="1" spans="1:17">
      <c r="A154" s="137" t="str">
        <f>IF(C154="","",SUBTOTAL(103,$C$7:$C154))</f>
        <v/>
      </c>
      <c r="B154" s="372"/>
      <c r="C154" s="139"/>
      <c r="D154" s="81"/>
      <c r="E154" s="119"/>
      <c r="F154" s="17"/>
      <c r="G154" s="328"/>
      <c r="H154" s="296"/>
      <c r="I154" s="17"/>
      <c r="J154" s="17"/>
      <c r="K154" s="39" t="str">
        <f t="shared" si="14"/>
        <v/>
      </c>
      <c r="L154" s="56" t="str">
        <f t="shared" si="15"/>
        <v/>
      </c>
      <c r="M154" s="372"/>
      <c r="N154" s="372"/>
      <c r="O154" s="372"/>
      <c r="P154" s="374"/>
      <c r="Q154" s="375"/>
    </row>
    <row r="155" customHeight="1" spans="1:17">
      <c r="A155" s="137" t="str">
        <f>IF(C155="","",SUBTOTAL(103,$C$7:$C155))</f>
        <v/>
      </c>
      <c r="B155" s="372"/>
      <c r="C155" s="139"/>
      <c r="D155" s="81"/>
      <c r="E155" s="119"/>
      <c r="F155" s="17" t="str">
        <f t="shared" ref="F155:F172" si="16">IF(E155=0,"",G155/E155)</f>
        <v/>
      </c>
      <c r="G155" s="328"/>
      <c r="H155" s="296"/>
      <c r="I155" s="17"/>
      <c r="J155" s="17"/>
      <c r="K155" s="39" t="str">
        <f t="shared" ref="K155:K172" si="17">IF(J155-G155&lt;&gt;0,J155-G155,IF(G155&lt;&gt;0,0,""))</f>
        <v/>
      </c>
      <c r="L155" s="56" t="str">
        <f t="shared" ref="L155:L172" si="18">IF(G155=0,"",(J155-G155)/G155*100)</f>
        <v/>
      </c>
      <c r="M155" s="372"/>
      <c r="N155" s="372"/>
      <c r="O155" s="372"/>
      <c r="P155" s="374"/>
      <c r="Q155" s="375"/>
    </row>
    <row r="156" customHeight="1" spans="1:17">
      <c r="A156" s="137" t="str">
        <f>IF(C156="","",SUBTOTAL(103,$C$7:$C156))</f>
        <v/>
      </c>
      <c r="B156" s="372"/>
      <c r="C156" s="139"/>
      <c r="D156" s="81"/>
      <c r="E156" s="119"/>
      <c r="F156" s="17" t="str">
        <f t="shared" si="16"/>
        <v/>
      </c>
      <c r="G156" s="328"/>
      <c r="H156" s="296"/>
      <c r="I156" s="17"/>
      <c r="J156" s="17"/>
      <c r="K156" s="39" t="str">
        <f t="shared" si="17"/>
        <v/>
      </c>
      <c r="L156" s="56" t="str">
        <f t="shared" si="18"/>
        <v/>
      </c>
      <c r="M156" s="372"/>
      <c r="N156" s="372"/>
      <c r="O156" s="372"/>
      <c r="P156" s="374"/>
      <c r="Q156" s="375"/>
    </row>
    <row r="157" customHeight="1" spans="1:17">
      <c r="A157" s="137" t="str">
        <f>IF(C157="","",SUBTOTAL(103,$C$7:$C157))</f>
        <v/>
      </c>
      <c r="B157" s="372"/>
      <c r="C157" s="139"/>
      <c r="D157" s="81"/>
      <c r="E157" s="119"/>
      <c r="F157" s="17" t="str">
        <f t="shared" si="16"/>
        <v/>
      </c>
      <c r="G157" s="328"/>
      <c r="H157" s="296"/>
      <c r="I157" s="17"/>
      <c r="J157" s="17"/>
      <c r="K157" s="39" t="str">
        <f t="shared" si="17"/>
        <v/>
      </c>
      <c r="L157" s="56" t="str">
        <f t="shared" si="18"/>
        <v/>
      </c>
      <c r="M157" s="372"/>
      <c r="N157" s="372"/>
      <c r="O157" s="372"/>
      <c r="P157" s="374"/>
      <c r="Q157" s="375"/>
    </row>
    <row r="158" customHeight="1" spans="1:17">
      <c r="A158" s="137" t="str">
        <f>IF(C158="","",SUBTOTAL(103,$C$7:$C158))</f>
        <v/>
      </c>
      <c r="B158" s="372"/>
      <c r="C158" s="139"/>
      <c r="D158" s="81"/>
      <c r="E158" s="119"/>
      <c r="F158" s="17" t="str">
        <f t="shared" si="16"/>
        <v/>
      </c>
      <c r="G158" s="328"/>
      <c r="H158" s="296"/>
      <c r="I158" s="17"/>
      <c r="J158" s="17"/>
      <c r="K158" s="39" t="str">
        <f t="shared" si="17"/>
        <v/>
      </c>
      <c r="L158" s="56" t="str">
        <f t="shared" si="18"/>
        <v/>
      </c>
      <c r="M158" s="372"/>
      <c r="N158" s="372"/>
      <c r="O158" s="372"/>
      <c r="P158" s="374"/>
      <c r="Q158" s="375"/>
    </row>
    <row r="159" customHeight="1" spans="1:17">
      <c r="A159" s="137" t="str">
        <f>IF(C159="","",SUBTOTAL(103,$C$7:$C159))</f>
        <v/>
      </c>
      <c r="B159" s="372"/>
      <c r="C159" s="139"/>
      <c r="D159" s="81"/>
      <c r="E159" s="119"/>
      <c r="F159" s="17" t="str">
        <f t="shared" si="16"/>
        <v/>
      </c>
      <c r="G159" s="328"/>
      <c r="H159" s="296"/>
      <c r="I159" s="17"/>
      <c r="J159" s="17"/>
      <c r="K159" s="39" t="str">
        <f t="shared" si="17"/>
        <v/>
      </c>
      <c r="L159" s="56" t="str">
        <f t="shared" si="18"/>
        <v/>
      </c>
      <c r="M159" s="372"/>
      <c r="N159" s="372"/>
      <c r="O159" s="372"/>
      <c r="P159" s="374"/>
      <c r="Q159" s="375"/>
    </row>
    <row r="160" customHeight="1" spans="1:17">
      <c r="A160" s="137" t="str">
        <f>IF(C160="","",SUBTOTAL(103,$C$7:$C160))</f>
        <v/>
      </c>
      <c r="B160" s="372"/>
      <c r="C160" s="139"/>
      <c r="D160" s="81"/>
      <c r="E160" s="119"/>
      <c r="F160" s="17" t="str">
        <f t="shared" si="16"/>
        <v/>
      </c>
      <c r="G160" s="328"/>
      <c r="H160" s="296"/>
      <c r="I160" s="17"/>
      <c r="J160" s="17"/>
      <c r="K160" s="39" t="str">
        <f t="shared" si="17"/>
        <v/>
      </c>
      <c r="L160" s="56" t="str">
        <f t="shared" si="18"/>
        <v/>
      </c>
      <c r="M160" s="372"/>
      <c r="N160" s="372"/>
      <c r="O160" s="372"/>
      <c r="P160" s="374"/>
      <c r="Q160" s="375"/>
    </row>
    <row r="161" customHeight="1" spans="1:17">
      <c r="A161" s="137" t="str">
        <f>IF(C161="","",SUBTOTAL(103,$C$7:$C161))</f>
        <v/>
      </c>
      <c r="B161" s="372"/>
      <c r="C161" s="139"/>
      <c r="D161" s="81"/>
      <c r="E161" s="119"/>
      <c r="F161" s="17" t="str">
        <f t="shared" si="16"/>
        <v/>
      </c>
      <c r="G161" s="328"/>
      <c r="H161" s="296"/>
      <c r="I161" s="17"/>
      <c r="J161" s="17"/>
      <c r="K161" s="39" t="str">
        <f t="shared" si="17"/>
        <v/>
      </c>
      <c r="L161" s="56" t="str">
        <f t="shared" si="18"/>
        <v/>
      </c>
      <c r="M161" s="372"/>
      <c r="N161" s="372"/>
      <c r="O161" s="372"/>
      <c r="P161" s="374"/>
      <c r="Q161" s="375"/>
    </row>
    <row r="162" customHeight="1" spans="1:17">
      <c r="A162" s="137" t="str">
        <f>IF(C162="","",SUBTOTAL(103,$C$7:$C162))</f>
        <v/>
      </c>
      <c r="B162" s="372"/>
      <c r="C162" s="139"/>
      <c r="D162" s="81"/>
      <c r="E162" s="119"/>
      <c r="F162" s="17" t="str">
        <f t="shared" si="16"/>
        <v/>
      </c>
      <c r="G162" s="328"/>
      <c r="H162" s="296"/>
      <c r="I162" s="17"/>
      <c r="J162" s="17"/>
      <c r="K162" s="39" t="str">
        <f t="shared" si="17"/>
        <v/>
      </c>
      <c r="L162" s="56" t="str">
        <f t="shared" si="18"/>
        <v/>
      </c>
      <c r="M162" s="372"/>
      <c r="N162" s="372"/>
      <c r="O162" s="372"/>
      <c r="P162" s="374"/>
      <c r="Q162" s="375"/>
    </row>
    <row r="163" customHeight="1" spans="1:17">
      <c r="A163" s="137" t="str">
        <f>IF(C163="","",SUBTOTAL(103,$C$7:$C163))</f>
        <v/>
      </c>
      <c r="B163" s="372"/>
      <c r="C163" s="139"/>
      <c r="D163" s="81"/>
      <c r="E163" s="119"/>
      <c r="F163" s="17" t="str">
        <f t="shared" si="16"/>
        <v/>
      </c>
      <c r="G163" s="328"/>
      <c r="H163" s="296"/>
      <c r="I163" s="17"/>
      <c r="J163" s="17"/>
      <c r="K163" s="39" t="str">
        <f t="shared" si="17"/>
        <v/>
      </c>
      <c r="L163" s="56" t="str">
        <f t="shared" si="18"/>
        <v/>
      </c>
      <c r="M163" s="372"/>
      <c r="N163" s="372"/>
      <c r="O163" s="372"/>
      <c r="P163" s="374"/>
      <c r="Q163" s="375"/>
    </row>
    <row r="164" customHeight="1" spans="1:17">
      <c r="A164" s="137" t="str">
        <f>IF(C164="","",SUBTOTAL(103,$C$7:$C164))</f>
        <v/>
      </c>
      <c r="B164" s="372"/>
      <c r="C164" s="139"/>
      <c r="D164" s="81"/>
      <c r="E164" s="119"/>
      <c r="F164" s="17" t="str">
        <f t="shared" si="16"/>
        <v/>
      </c>
      <c r="G164" s="328"/>
      <c r="H164" s="296"/>
      <c r="I164" s="17"/>
      <c r="J164" s="17"/>
      <c r="K164" s="39" t="str">
        <f t="shared" si="17"/>
        <v/>
      </c>
      <c r="L164" s="56" t="str">
        <f t="shared" si="18"/>
        <v/>
      </c>
      <c r="M164" s="372"/>
      <c r="N164" s="372"/>
      <c r="O164" s="372"/>
      <c r="P164" s="374"/>
      <c r="Q164" s="375"/>
    </row>
    <row r="165" customHeight="1" spans="1:17">
      <c r="A165" s="137" t="str">
        <f>IF(C165="","",SUBTOTAL(103,$C$7:$C165))</f>
        <v/>
      </c>
      <c r="B165" s="372"/>
      <c r="C165" s="139"/>
      <c r="D165" s="81"/>
      <c r="E165" s="119"/>
      <c r="F165" s="17" t="str">
        <f t="shared" si="16"/>
        <v/>
      </c>
      <c r="G165" s="328"/>
      <c r="H165" s="296"/>
      <c r="I165" s="17"/>
      <c r="J165" s="17"/>
      <c r="K165" s="39" t="str">
        <f t="shared" si="17"/>
        <v/>
      </c>
      <c r="L165" s="56" t="str">
        <f t="shared" si="18"/>
        <v/>
      </c>
      <c r="M165" s="372"/>
      <c r="N165" s="372"/>
      <c r="O165" s="372"/>
      <c r="P165" s="374"/>
      <c r="Q165" s="375"/>
    </row>
    <row r="166" customHeight="1" spans="1:17">
      <c r="A166" s="137" t="str">
        <f>IF(C166="","",SUBTOTAL(103,$C$7:$C166))</f>
        <v/>
      </c>
      <c r="B166" s="372"/>
      <c r="C166" s="139"/>
      <c r="D166" s="81"/>
      <c r="E166" s="119"/>
      <c r="F166" s="17" t="str">
        <f t="shared" si="16"/>
        <v/>
      </c>
      <c r="G166" s="328"/>
      <c r="H166" s="296"/>
      <c r="I166" s="17"/>
      <c r="J166" s="17"/>
      <c r="K166" s="39" t="str">
        <f t="shared" si="17"/>
        <v/>
      </c>
      <c r="L166" s="56" t="str">
        <f t="shared" si="18"/>
        <v/>
      </c>
      <c r="M166" s="372"/>
      <c r="N166" s="372"/>
      <c r="O166" s="372"/>
      <c r="P166" s="374"/>
      <c r="Q166" s="375"/>
    </row>
    <row r="167" customHeight="1" spans="1:17">
      <c r="A167" s="137" t="str">
        <f>IF(C167="","",SUBTOTAL(103,$C$7:$C167))</f>
        <v/>
      </c>
      <c r="B167" s="372"/>
      <c r="C167" s="139"/>
      <c r="D167" s="81"/>
      <c r="E167" s="119"/>
      <c r="F167" s="17" t="str">
        <f t="shared" si="16"/>
        <v/>
      </c>
      <c r="G167" s="328"/>
      <c r="H167" s="296"/>
      <c r="I167" s="17"/>
      <c r="J167" s="17"/>
      <c r="K167" s="39" t="str">
        <f t="shared" si="17"/>
        <v/>
      </c>
      <c r="L167" s="56" t="str">
        <f t="shared" si="18"/>
        <v/>
      </c>
      <c r="M167" s="372"/>
      <c r="N167" s="372"/>
      <c r="O167" s="372"/>
      <c r="P167" s="374"/>
      <c r="Q167" s="375"/>
    </row>
    <row r="168" customHeight="1" spans="1:17">
      <c r="A168" s="137" t="str">
        <f>IF(C168="","",SUBTOTAL(103,$C$7:$C168))</f>
        <v/>
      </c>
      <c r="B168" s="372"/>
      <c r="C168" s="139"/>
      <c r="D168" s="81"/>
      <c r="E168" s="119"/>
      <c r="F168" s="17" t="str">
        <f t="shared" si="16"/>
        <v/>
      </c>
      <c r="G168" s="328"/>
      <c r="H168" s="296"/>
      <c r="I168" s="17"/>
      <c r="J168" s="17"/>
      <c r="K168" s="39" t="str">
        <f t="shared" si="17"/>
        <v/>
      </c>
      <c r="L168" s="56" t="str">
        <f t="shared" si="18"/>
        <v/>
      </c>
      <c r="M168" s="372"/>
      <c r="N168" s="372"/>
      <c r="O168" s="372"/>
      <c r="P168" s="374"/>
      <c r="Q168" s="375"/>
    </row>
    <row r="169" customHeight="1" spans="1:17">
      <c r="A169" s="137" t="str">
        <f>IF(C169="","",SUBTOTAL(103,$C$7:$C169))</f>
        <v/>
      </c>
      <c r="B169" s="372"/>
      <c r="C169" s="139"/>
      <c r="D169" s="81"/>
      <c r="E169" s="119"/>
      <c r="F169" s="17" t="str">
        <f t="shared" si="16"/>
        <v/>
      </c>
      <c r="G169" s="328"/>
      <c r="H169" s="296"/>
      <c r="I169" s="17"/>
      <c r="J169" s="17"/>
      <c r="K169" s="39" t="str">
        <f t="shared" si="17"/>
        <v/>
      </c>
      <c r="L169" s="56" t="str">
        <f t="shared" si="18"/>
        <v/>
      </c>
      <c r="M169" s="372"/>
      <c r="N169" s="372"/>
      <c r="O169" s="372"/>
      <c r="P169" s="374"/>
      <c r="Q169" s="375"/>
    </row>
    <row r="170" customHeight="1" spans="1:17">
      <c r="A170" s="137" t="str">
        <f>IF(C170="","",SUBTOTAL(103,$C$7:$C170))</f>
        <v/>
      </c>
      <c r="B170" s="372"/>
      <c r="C170" s="139"/>
      <c r="D170" s="81"/>
      <c r="E170" s="119"/>
      <c r="F170" s="17" t="str">
        <f t="shared" si="16"/>
        <v/>
      </c>
      <c r="G170" s="328"/>
      <c r="H170" s="296"/>
      <c r="I170" s="17"/>
      <c r="J170" s="17"/>
      <c r="K170" s="39" t="str">
        <f t="shared" si="17"/>
        <v/>
      </c>
      <c r="L170" s="56" t="str">
        <f t="shared" si="18"/>
        <v/>
      </c>
      <c r="M170" s="372"/>
      <c r="N170" s="372"/>
      <c r="O170" s="372"/>
      <c r="P170" s="374"/>
      <c r="Q170" s="375"/>
    </row>
    <row r="171" customHeight="1" spans="1:17">
      <c r="A171" s="137" t="str">
        <f>IF(C171="","",SUBTOTAL(103,$C$7:$C171))</f>
        <v/>
      </c>
      <c r="B171" s="372"/>
      <c r="C171" s="139"/>
      <c r="D171" s="81"/>
      <c r="E171" s="119"/>
      <c r="F171" s="17" t="str">
        <f t="shared" si="16"/>
        <v/>
      </c>
      <c r="G171" s="328"/>
      <c r="H171" s="296"/>
      <c r="I171" s="17"/>
      <c r="J171" s="17"/>
      <c r="K171" s="39" t="str">
        <f t="shared" si="17"/>
        <v/>
      </c>
      <c r="L171" s="56" t="str">
        <f t="shared" si="18"/>
        <v/>
      </c>
      <c r="M171" s="372"/>
      <c r="N171" s="372"/>
      <c r="O171" s="372"/>
      <c r="P171" s="374"/>
      <c r="Q171" s="375"/>
    </row>
    <row r="172" customHeight="1" spans="1:17">
      <c r="A172" s="137" t="str">
        <f>IF(C172="","",SUBTOTAL(103,$C$7:$C172))</f>
        <v/>
      </c>
      <c r="B172" s="372"/>
      <c r="C172" s="139"/>
      <c r="D172" s="81"/>
      <c r="E172" s="119"/>
      <c r="F172" s="17" t="str">
        <f t="shared" si="16"/>
        <v/>
      </c>
      <c r="G172" s="328"/>
      <c r="H172" s="296"/>
      <c r="I172" s="17"/>
      <c r="J172" s="17"/>
      <c r="K172" s="39" t="str">
        <f t="shared" si="17"/>
        <v/>
      </c>
      <c r="L172" s="56" t="str">
        <f t="shared" si="18"/>
        <v/>
      </c>
      <c r="M172" s="372"/>
      <c r="N172" s="372"/>
      <c r="O172" s="372"/>
      <c r="P172" s="374"/>
      <c r="Q172" s="375"/>
    </row>
    <row r="173" customHeight="1" spans="1:17">
      <c r="A173" s="137" t="str">
        <f>IF(C173="","",SUBTOTAL(103,$C$7:$C173))</f>
        <v/>
      </c>
      <c r="B173" s="372"/>
      <c r="C173" s="139"/>
      <c r="D173" s="81"/>
      <c r="E173" s="119"/>
      <c r="F173" s="17" t="str">
        <f t="shared" ref="F173:F190" si="19">IF(E173=0,"",G173/E173)</f>
        <v/>
      </c>
      <c r="G173" s="328"/>
      <c r="H173" s="296"/>
      <c r="I173" s="17"/>
      <c r="J173" s="17"/>
      <c r="K173" s="39" t="str">
        <f t="shared" ref="K173:K190" si="20">IF(J173-G173&lt;&gt;0,J173-G173,IF(G173&lt;&gt;0,0,""))</f>
        <v/>
      </c>
      <c r="L173" s="56" t="str">
        <f t="shared" ref="L173:L190" si="21">IF(G173=0,"",(J173-G173)/G173*100)</f>
        <v/>
      </c>
      <c r="M173" s="372"/>
      <c r="N173" s="372"/>
      <c r="O173" s="372"/>
      <c r="P173" s="374"/>
      <c r="Q173" s="375"/>
    </row>
    <row r="174" customHeight="1" spans="1:17">
      <c r="A174" s="137" t="str">
        <f>IF(C174="","",SUBTOTAL(103,$C$7:$C174))</f>
        <v/>
      </c>
      <c r="B174" s="372"/>
      <c r="C174" s="139"/>
      <c r="D174" s="81"/>
      <c r="E174" s="119"/>
      <c r="F174" s="17" t="str">
        <f t="shared" si="19"/>
        <v/>
      </c>
      <c r="G174" s="328"/>
      <c r="H174" s="296"/>
      <c r="I174" s="17"/>
      <c r="J174" s="17"/>
      <c r="K174" s="39" t="str">
        <f t="shared" si="20"/>
        <v/>
      </c>
      <c r="L174" s="56" t="str">
        <f t="shared" si="21"/>
        <v/>
      </c>
      <c r="M174" s="372"/>
      <c r="N174" s="372"/>
      <c r="O174" s="372"/>
      <c r="P174" s="374"/>
      <c r="Q174" s="375"/>
    </row>
    <row r="175" customHeight="1" spans="1:17">
      <c r="A175" s="137" t="str">
        <f>IF(C175="","",SUBTOTAL(103,$C$7:$C175))</f>
        <v/>
      </c>
      <c r="B175" s="372"/>
      <c r="C175" s="139"/>
      <c r="D175" s="81"/>
      <c r="E175" s="119"/>
      <c r="F175" s="17" t="str">
        <f t="shared" si="19"/>
        <v/>
      </c>
      <c r="G175" s="328"/>
      <c r="H175" s="296"/>
      <c r="I175" s="17"/>
      <c r="J175" s="17"/>
      <c r="K175" s="39" t="str">
        <f t="shared" si="20"/>
        <v/>
      </c>
      <c r="L175" s="56" t="str">
        <f t="shared" si="21"/>
        <v/>
      </c>
      <c r="M175" s="372"/>
      <c r="N175" s="372"/>
      <c r="O175" s="372"/>
      <c r="P175" s="374"/>
      <c r="Q175" s="375"/>
    </row>
    <row r="176" customHeight="1" spans="1:17">
      <c r="A176" s="137" t="str">
        <f>IF(C176="","",SUBTOTAL(103,$C$7:$C176))</f>
        <v/>
      </c>
      <c r="B176" s="372"/>
      <c r="C176" s="139"/>
      <c r="D176" s="81"/>
      <c r="E176" s="119"/>
      <c r="F176" s="17" t="str">
        <f t="shared" si="19"/>
        <v/>
      </c>
      <c r="G176" s="328"/>
      <c r="H176" s="296"/>
      <c r="I176" s="17"/>
      <c r="J176" s="17"/>
      <c r="K176" s="39" t="str">
        <f t="shared" si="20"/>
        <v/>
      </c>
      <c r="L176" s="56" t="str">
        <f t="shared" si="21"/>
        <v/>
      </c>
      <c r="M176" s="372"/>
      <c r="N176" s="372"/>
      <c r="O176" s="372"/>
      <c r="P176" s="374"/>
      <c r="Q176" s="375"/>
    </row>
    <row r="177" customHeight="1" spans="1:17">
      <c r="A177" s="137" t="str">
        <f>IF(C177="","",SUBTOTAL(103,$C$7:$C177))</f>
        <v/>
      </c>
      <c r="B177" s="372"/>
      <c r="C177" s="139"/>
      <c r="D177" s="81"/>
      <c r="E177" s="119"/>
      <c r="F177" s="17" t="str">
        <f t="shared" si="19"/>
        <v/>
      </c>
      <c r="G177" s="328"/>
      <c r="H177" s="296"/>
      <c r="I177" s="17"/>
      <c r="J177" s="17"/>
      <c r="K177" s="39" t="str">
        <f t="shared" si="20"/>
        <v/>
      </c>
      <c r="L177" s="56" t="str">
        <f t="shared" si="21"/>
        <v/>
      </c>
      <c r="M177" s="372"/>
      <c r="N177" s="372"/>
      <c r="O177" s="372"/>
      <c r="P177" s="374"/>
      <c r="Q177" s="375"/>
    </row>
    <row r="178" customHeight="1" spans="1:17">
      <c r="A178" s="137" t="str">
        <f>IF(C178="","",SUBTOTAL(103,$C$7:$C178))</f>
        <v/>
      </c>
      <c r="B178" s="372"/>
      <c r="C178" s="139"/>
      <c r="D178" s="81"/>
      <c r="E178" s="119"/>
      <c r="F178" s="17" t="str">
        <f t="shared" si="19"/>
        <v/>
      </c>
      <c r="G178" s="328"/>
      <c r="H178" s="296"/>
      <c r="I178" s="17"/>
      <c r="J178" s="17"/>
      <c r="K178" s="39" t="str">
        <f t="shared" si="20"/>
        <v/>
      </c>
      <c r="L178" s="56" t="str">
        <f t="shared" si="21"/>
        <v/>
      </c>
      <c r="M178" s="372"/>
      <c r="N178" s="372"/>
      <c r="O178" s="372"/>
      <c r="P178" s="374"/>
      <c r="Q178" s="375"/>
    </row>
    <row r="179" customHeight="1" spans="1:17">
      <c r="A179" s="137" t="str">
        <f>IF(C179="","",SUBTOTAL(103,$C$7:$C179))</f>
        <v/>
      </c>
      <c r="B179" s="372"/>
      <c r="C179" s="139"/>
      <c r="D179" s="81"/>
      <c r="E179" s="119"/>
      <c r="F179" s="17" t="str">
        <f t="shared" si="19"/>
        <v/>
      </c>
      <c r="G179" s="328"/>
      <c r="H179" s="296"/>
      <c r="I179" s="17"/>
      <c r="J179" s="17"/>
      <c r="K179" s="39" t="str">
        <f t="shared" si="20"/>
        <v/>
      </c>
      <c r="L179" s="56" t="str">
        <f t="shared" si="21"/>
        <v/>
      </c>
      <c r="M179" s="372"/>
      <c r="N179" s="372"/>
      <c r="O179" s="372"/>
      <c r="P179" s="374"/>
      <c r="Q179" s="375"/>
    </row>
    <row r="180" customHeight="1" spans="1:17">
      <c r="A180" s="137" t="str">
        <f>IF(C180="","",SUBTOTAL(103,$C$7:$C180))</f>
        <v/>
      </c>
      <c r="B180" s="372"/>
      <c r="C180" s="139"/>
      <c r="D180" s="81"/>
      <c r="E180" s="119"/>
      <c r="F180" s="17" t="str">
        <f t="shared" si="19"/>
        <v/>
      </c>
      <c r="G180" s="328"/>
      <c r="H180" s="296"/>
      <c r="I180" s="17"/>
      <c r="J180" s="17"/>
      <c r="K180" s="39" t="str">
        <f t="shared" si="20"/>
        <v/>
      </c>
      <c r="L180" s="56" t="str">
        <f t="shared" si="21"/>
        <v/>
      </c>
      <c r="M180" s="372"/>
      <c r="N180" s="372"/>
      <c r="O180" s="372"/>
      <c r="P180" s="374"/>
      <c r="Q180" s="375"/>
    </row>
    <row r="181" customHeight="1" spans="1:17">
      <c r="A181" s="137" t="str">
        <f>IF(C181="","",SUBTOTAL(103,$C$7:$C181))</f>
        <v/>
      </c>
      <c r="B181" s="372"/>
      <c r="C181" s="139"/>
      <c r="D181" s="81"/>
      <c r="E181" s="119"/>
      <c r="F181" s="17" t="str">
        <f t="shared" si="19"/>
        <v/>
      </c>
      <c r="G181" s="328"/>
      <c r="H181" s="296"/>
      <c r="I181" s="17"/>
      <c r="J181" s="17"/>
      <c r="K181" s="39" t="str">
        <f t="shared" si="20"/>
        <v/>
      </c>
      <c r="L181" s="56" t="str">
        <f t="shared" si="21"/>
        <v/>
      </c>
      <c r="M181" s="372"/>
      <c r="N181" s="372"/>
      <c r="O181" s="372"/>
      <c r="P181" s="374"/>
      <c r="Q181" s="375"/>
    </row>
    <row r="182" customHeight="1" spans="1:17">
      <c r="A182" s="137" t="str">
        <f>IF(C182="","",SUBTOTAL(103,$C$7:$C182))</f>
        <v/>
      </c>
      <c r="B182" s="372"/>
      <c r="C182" s="139"/>
      <c r="D182" s="81"/>
      <c r="E182" s="119"/>
      <c r="F182" s="17" t="str">
        <f t="shared" si="19"/>
        <v/>
      </c>
      <c r="G182" s="328"/>
      <c r="H182" s="296"/>
      <c r="I182" s="17"/>
      <c r="J182" s="17"/>
      <c r="K182" s="39" t="str">
        <f t="shared" si="20"/>
        <v/>
      </c>
      <c r="L182" s="56" t="str">
        <f t="shared" si="21"/>
        <v/>
      </c>
      <c r="M182" s="372"/>
      <c r="N182" s="372"/>
      <c r="O182" s="372"/>
      <c r="P182" s="374"/>
      <c r="Q182" s="375"/>
    </row>
    <row r="183" customHeight="1" spans="1:17">
      <c r="A183" s="137" t="str">
        <f>IF(C183="","",SUBTOTAL(103,$C$7:$C183))</f>
        <v/>
      </c>
      <c r="B183" s="372"/>
      <c r="C183" s="139"/>
      <c r="D183" s="81"/>
      <c r="E183" s="119"/>
      <c r="F183" s="17" t="str">
        <f t="shared" si="19"/>
        <v/>
      </c>
      <c r="G183" s="328"/>
      <c r="H183" s="296"/>
      <c r="I183" s="17"/>
      <c r="J183" s="17"/>
      <c r="K183" s="39" t="str">
        <f t="shared" si="20"/>
        <v/>
      </c>
      <c r="L183" s="56" t="str">
        <f t="shared" si="21"/>
        <v/>
      </c>
      <c r="M183" s="372"/>
      <c r="N183" s="372"/>
      <c r="O183" s="372"/>
      <c r="P183" s="374"/>
      <c r="Q183" s="375"/>
    </row>
    <row r="184" customHeight="1" spans="1:17">
      <c r="A184" s="137" t="str">
        <f>IF(C184="","",SUBTOTAL(103,$C$7:$C184))</f>
        <v/>
      </c>
      <c r="B184" s="372"/>
      <c r="C184" s="139"/>
      <c r="D184" s="81"/>
      <c r="E184" s="119"/>
      <c r="F184" s="17" t="str">
        <f t="shared" si="19"/>
        <v/>
      </c>
      <c r="G184" s="328"/>
      <c r="H184" s="296"/>
      <c r="I184" s="17"/>
      <c r="J184" s="17"/>
      <c r="K184" s="39" t="str">
        <f t="shared" si="20"/>
        <v/>
      </c>
      <c r="L184" s="56" t="str">
        <f t="shared" si="21"/>
        <v/>
      </c>
      <c r="M184" s="372"/>
      <c r="N184" s="372"/>
      <c r="O184" s="372"/>
      <c r="P184" s="374"/>
      <c r="Q184" s="375"/>
    </row>
    <row r="185" customHeight="1" spans="1:17">
      <c r="A185" s="137" t="str">
        <f>IF(C185="","",SUBTOTAL(103,$C$7:$C185))</f>
        <v/>
      </c>
      <c r="B185" s="372"/>
      <c r="C185" s="139"/>
      <c r="D185" s="81"/>
      <c r="E185" s="119"/>
      <c r="F185" s="17" t="str">
        <f t="shared" si="19"/>
        <v/>
      </c>
      <c r="G185" s="328"/>
      <c r="H185" s="296"/>
      <c r="I185" s="17"/>
      <c r="J185" s="17"/>
      <c r="K185" s="39" t="str">
        <f t="shared" si="20"/>
        <v/>
      </c>
      <c r="L185" s="56" t="str">
        <f t="shared" si="21"/>
        <v/>
      </c>
      <c r="M185" s="372"/>
      <c r="N185" s="372"/>
      <c r="O185" s="372"/>
      <c r="P185" s="374"/>
      <c r="Q185" s="375"/>
    </row>
    <row r="186" customHeight="1" spans="1:17">
      <c r="A186" s="137" t="str">
        <f>IF(C186="","",SUBTOTAL(103,$C$7:$C186))</f>
        <v/>
      </c>
      <c r="B186" s="372"/>
      <c r="C186" s="139"/>
      <c r="D186" s="81"/>
      <c r="E186" s="119"/>
      <c r="F186" s="17" t="str">
        <f t="shared" si="19"/>
        <v/>
      </c>
      <c r="G186" s="328"/>
      <c r="H186" s="296"/>
      <c r="I186" s="17"/>
      <c r="J186" s="17"/>
      <c r="K186" s="39" t="str">
        <f t="shared" si="20"/>
        <v/>
      </c>
      <c r="L186" s="56" t="str">
        <f t="shared" si="21"/>
        <v/>
      </c>
      <c r="M186" s="372"/>
      <c r="N186" s="372"/>
      <c r="O186" s="372"/>
      <c r="P186" s="374"/>
      <c r="Q186" s="375"/>
    </row>
    <row r="187" customHeight="1" spans="1:17">
      <c r="A187" s="137" t="str">
        <f>IF(C187="","",SUBTOTAL(103,$C$7:$C187))</f>
        <v/>
      </c>
      <c r="B187" s="372"/>
      <c r="C187" s="139"/>
      <c r="D187" s="81"/>
      <c r="E187" s="119"/>
      <c r="F187" s="17" t="str">
        <f t="shared" si="19"/>
        <v/>
      </c>
      <c r="G187" s="328"/>
      <c r="H187" s="296"/>
      <c r="I187" s="17"/>
      <c r="J187" s="17"/>
      <c r="K187" s="39" t="str">
        <f t="shared" si="20"/>
        <v/>
      </c>
      <c r="L187" s="56" t="str">
        <f t="shared" si="21"/>
        <v/>
      </c>
      <c r="M187" s="372"/>
      <c r="N187" s="372"/>
      <c r="O187" s="372"/>
      <c r="P187" s="374"/>
      <c r="Q187" s="375"/>
    </row>
    <row r="188" customHeight="1" spans="1:17">
      <c r="A188" s="137" t="str">
        <f>IF(C188="","",SUBTOTAL(103,$C$7:$C188))</f>
        <v/>
      </c>
      <c r="B188" s="372"/>
      <c r="C188" s="139"/>
      <c r="D188" s="81"/>
      <c r="E188" s="119"/>
      <c r="F188" s="17" t="str">
        <f t="shared" si="19"/>
        <v/>
      </c>
      <c r="G188" s="328"/>
      <c r="H188" s="296"/>
      <c r="I188" s="17"/>
      <c r="J188" s="17"/>
      <c r="K188" s="39" t="str">
        <f t="shared" si="20"/>
        <v/>
      </c>
      <c r="L188" s="56" t="str">
        <f t="shared" si="21"/>
        <v/>
      </c>
      <c r="M188" s="372"/>
      <c r="N188" s="372"/>
      <c r="O188" s="372"/>
      <c r="P188" s="374"/>
      <c r="Q188" s="375"/>
    </row>
    <row r="189" customHeight="1" spans="1:17">
      <c r="A189" s="137" t="str">
        <f>IF(C189="","",SUBTOTAL(103,$C$7:$C189))</f>
        <v/>
      </c>
      <c r="B189" s="372"/>
      <c r="C189" s="139"/>
      <c r="D189" s="81"/>
      <c r="E189" s="119"/>
      <c r="F189" s="17" t="str">
        <f t="shared" si="19"/>
        <v/>
      </c>
      <c r="G189" s="328"/>
      <c r="H189" s="296"/>
      <c r="I189" s="17"/>
      <c r="J189" s="17"/>
      <c r="K189" s="39" t="str">
        <f t="shared" si="20"/>
        <v/>
      </c>
      <c r="L189" s="56" t="str">
        <f t="shared" si="21"/>
        <v/>
      </c>
      <c r="M189" s="372"/>
      <c r="N189" s="372"/>
      <c r="O189" s="372"/>
      <c r="P189" s="374"/>
      <c r="Q189" s="375"/>
    </row>
    <row r="190" customHeight="1" spans="1:17">
      <c r="A190" s="137" t="str">
        <f>IF(C190="","",SUBTOTAL(103,$C$7:$C190))</f>
        <v/>
      </c>
      <c r="B190" s="372"/>
      <c r="C190" s="139"/>
      <c r="D190" s="81"/>
      <c r="E190" s="119"/>
      <c r="F190" s="17" t="str">
        <f t="shared" si="19"/>
        <v/>
      </c>
      <c r="G190" s="328"/>
      <c r="H190" s="296"/>
      <c r="I190" s="17"/>
      <c r="J190" s="17"/>
      <c r="K190" s="39" t="str">
        <f t="shared" si="20"/>
        <v/>
      </c>
      <c r="L190" s="56" t="str">
        <f t="shared" si="21"/>
        <v/>
      </c>
      <c r="M190" s="372"/>
      <c r="N190" s="372"/>
      <c r="O190" s="372"/>
      <c r="P190" s="374"/>
      <c r="Q190" s="375"/>
    </row>
    <row r="191" customHeight="1" spans="1:17">
      <c r="A191" s="137" t="str">
        <f>IF(C191="","",SUBTOTAL(103,$C$7:$C191))</f>
        <v/>
      </c>
      <c r="B191" s="372"/>
      <c r="C191" s="139"/>
      <c r="D191" s="81"/>
      <c r="E191" s="119"/>
      <c r="F191" s="17" t="str">
        <f t="shared" ref="F191:F208" si="22">IF(E191=0,"",G191/E191)</f>
        <v/>
      </c>
      <c r="G191" s="328"/>
      <c r="H191" s="296"/>
      <c r="I191" s="17"/>
      <c r="J191" s="17"/>
      <c r="K191" s="39" t="str">
        <f t="shared" ref="K191:K228" si="23">IF(J191-G191&lt;&gt;0,J191-G191,IF(G191&lt;&gt;0,0,""))</f>
        <v/>
      </c>
      <c r="L191" s="56" t="str">
        <f t="shared" ref="L191:L228" si="24">IF(G191=0,"",(J191-G191)/G191*100)</f>
        <v/>
      </c>
      <c r="M191" s="372"/>
      <c r="N191" s="372"/>
      <c r="O191" s="372"/>
      <c r="P191" s="374"/>
      <c r="Q191" s="375"/>
    </row>
    <row r="192" customHeight="1" spans="1:17">
      <c r="A192" s="137" t="str">
        <f>IF(C192="","",SUBTOTAL(103,$C$7:$C192))</f>
        <v/>
      </c>
      <c r="B192" s="372"/>
      <c r="C192" s="139"/>
      <c r="D192" s="81"/>
      <c r="E192" s="119"/>
      <c r="F192" s="17" t="str">
        <f t="shared" si="22"/>
        <v/>
      </c>
      <c r="G192" s="328"/>
      <c r="H192" s="296"/>
      <c r="I192" s="17"/>
      <c r="J192" s="17"/>
      <c r="K192" s="39" t="str">
        <f t="shared" si="23"/>
        <v/>
      </c>
      <c r="L192" s="56" t="str">
        <f t="shared" si="24"/>
        <v/>
      </c>
      <c r="M192" s="372"/>
      <c r="N192" s="372"/>
      <c r="O192" s="372"/>
      <c r="P192" s="374"/>
      <c r="Q192" s="375"/>
    </row>
    <row r="193" customHeight="1" spans="1:17">
      <c r="A193" s="137" t="str">
        <f>IF(C193="","",SUBTOTAL(103,$C$7:$C193))</f>
        <v/>
      </c>
      <c r="B193" s="372"/>
      <c r="C193" s="139"/>
      <c r="D193" s="81"/>
      <c r="E193" s="119"/>
      <c r="F193" s="17" t="str">
        <f t="shared" si="22"/>
        <v/>
      </c>
      <c r="G193" s="328"/>
      <c r="H193" s="296"/>
      <c r="I193" s="17"/>
      <c r="J193" s="17"/>
      <c r="K193" s="39" t="str">
        <f t="shared" si="23"/>
        <v/>
      </c>
      <c r="L193" s="56" t="str">
        <f t="shared" si="24"/>
        <v/>
      </c>
      <c r="M193" s="372"/>
      <c r="N193" s="372"/>
      <c r="O193" s="372"/>
      <c r="P193" s="374"/>
      <c r="Q193" s="375"/>
    </row>
    <row r="194" customHeight="1" spans="1:17">
      <c r="A194" s="137" t="str">
        <f>IF(C194="","",SUBTOTAL(103,$C$7:$C194))</f>
        <v/>
      </c>
      <c r="B194" s="372"/>
      <c r="C194" s="139"/>
      <c r="D194" s="81"/>
      <c r="E194" s="119"/>
      <c r="F194" s="17" t="str">
        <f t="shared" si="22"/>
        <v/>
      </c>
      <c r="G194" s="328"/>
      <c r="H194" s="296"/>
      <c r="I194" s="17"/>
      <c r="J194" s="17"/>
      <c r="K194" s="39" t="str">
        <f t="shared" si="23"/>
        <v/>
      </c>
      <c r="L194" s="56" t="str">
        <f t="shared" si="24"/>
        <v/>
      </c>
      <c r="M194" s="372"/>
      <c r="N194" s="372"/>
      <c r="O194" s="372"/>
      <c r="P194" s="374"/>
      <c r="Q194" s="375"/>
    </row>
    <row r="195" customHeight="1" spans="1:17">
      <c r="A195" s="137" t="str">
        <f>IF(C195="","",SUBTOTAL(103,$C$7:$C195))</f>
        <v/>
      </c>
      <c r="B195" s="372"/>
      <c r="C195" s="139"/>
      <c r="D195" s="81"/>
      <c r="E195" s="119"/>
      <c r="F195" s="17" t="str">
        <f t="shared" si="22"/>
        <v/>
      </c>
      <c r="G195" s="328"/>
      <c r="H195" s="296"/>
      <c r="I195" s="17"/>
      <c r="J195" s="17"/>
      <c r="K195" s="39" t="str">
        <f t="shared" si="23"/>
        <v/>
      </c>
      <c r="L195" s="56" t="str">
        <f t="shared" si="24"/>
        <v/>
      </c>
      <c r="M195" s="372"/>
      <c r="N195" s="372"/>
      <c r="O195" s="372"/>
      <c r="P195" s="374"/>
      <c r="Q195" s="375"/>
    </row>
    <row r="196" customHeight="1" spans="1:17">
      <c r="A196" s="137" t="str">
        <f>IF(C196="","",SUBTOTAL(103,$C$7:$C196))</f>
        <v/>
      </c>
      <c r="B196" s="372"/>
      <c r="C196" s="139"/>
      <c r="D196" s="81"/>
      <c r="E196" s="119"/>
      <c r="F196" s="17" t="str">
        <f t="shared" si="22"/>
        <v/>
      </c>
      <c r="G196" s="328"/>
      <c r="H196" s="296"/>
      <c r="I196" s="17"/>
      <c r="J196" s="17"/>
      <c r="K196" s="39" t="str">
        <f t="shared" si="23"/>
        <v/>
      </c>
      <c r="L196" s="56" t="str">
        <f t="shared" si="24"/>
        <v/>
      </c>
      <c r="M196" s="372"/>
      <c r="N196" s="372"/>
      <c r="O196" s="372"/>
      <c r="P196" s="374"/>
      <c r="Q196" s="375"/>
    </row>
    <row r="197" customHeight="1" spans="1:17">
      <c r="A197" s="137" t="str">
        <f>IF(C197="","",SUBTOTAL(103,$C$7:$C197))</f>
        <v/>
      </c>
      <c r="B197" s="372"/>
      <c r="C197" s="139"/>
      <c r="D197" s="81"/>
      <c r="E197" s="119"/>
      <c r="F197" s="17" t="str">
        <f t="shared" si="22"/>
        <v/>
      </c>
      <c r="G197" s="328"/>
      <c r="H197" s="296"/>
      <c r="I197" s="17"/>
      <c r="J197" s="17"/>
      <c r="K197" s="39" t="str">
        <f t="shared" si="23"/>
        <v/>
      </c>
      <c r="L197" s="56" t="str">
        <f t="shared" si="24"/>
        <v/>
      </c>
      <c r="M197" s="372"/>
      <c r="N197" s="372"/>
      <c r="O197" s="372"/>
      <c r="P197" s="374"/>
      <c r="Q197" s="375"/>
    </row>
    <row r="198" customHeight="1" spans="1:17">
      <c r="A198" s="137" t="str">
        <f>IF(C198="","",SUBTOTAL(103,$C$7:$C198))</f>
        <v/>
      </c>
      <c r="B198" s="372"/>
      <c r="C198" s="139"/>
      <c r="D198" s="81"/>
      <c r="E198" s="119"/>
      <c r="F198" s="17" t="str">
        <f t="shared" si="22"/>
        <v/>
      </c>
      <c r="G198" s="328"/>
      <c r="H198" s="296"/>
      <c r="I198" s="17"/>
      <c r="J198" s="17"/>
      <c r="K198" s="39" t="str">
        <f t="shared" si="23"/>
        <v/>
      </c>
      <c r="L198" s="56" t="str">
        <f t="shared" si="24"/>
        <v/>
      </c>
      <c r="M198" s="372"/>
      <c r="N198" s="372"/>
      <c r="O198" s="372"/>
      <c r="P198" s="374"/>
      <c r="Q198" s="375"/>
    </row>
    <row r="199" customHeight="1" spans="1:17">
      <c r="A199" s="137" t="str">
        <f>IF(C199="","",SUBTOTAL(103,$C$7:$C199))</f>
        <v/>
      </c>
      <c r="B199" s="372"/>
      <c r="C199" s="139"/>
      <c r="D199" s="81"/>
      <c r="E199" s="119"/>
      <c r="F199" s="17" t="str">
        <f t="shared" si="22"/>
        <v/>
      </c>
      <c r="G199" s="328"/>
      <c r="H199" s="296"/>
      <c r="I199" s="17"/>
      <c r="J199" s="17"/>
      <c r="K199" s="39" t="str">
        <f t="shared" si="23"/>
        <v/>
      </c>
      <c r="L199" s="56" t="str">
        <f t="shared" si="24"/>
        <v/>
      </c>
      <c r="M199" s="372"/>
      <c r="N199" s="372"/>
      <c r="O199" s="372"/>
      <c r="P199" s="374"/>
      <c r="Q199" s="375"/>
    </row>
    <row r="200" customHeight="1" spans="1:17">
      <c r="A200" s="137" t="str">
        <f>IF(C200="","",SUBTOTAL(103,$C$7:$C200))</f>
        <v/>
      </c>
      <c r="B200" s="372"/>
      <c r="C200" s="139"/>
      <c r="D200" s="81"/>
      <c r="E200" s="119"/>
      <c r="F200" s="17" t="str">
        <f t="shared" si="22"/>
        <v/>
      </c>
      <c r="G200" s="328"/>
      <c r="H200" s="296"/>
      <c r="I200" s="17"/>
      <c r="J200" s="17"/>
      <c r="K200" s="39" t="str">
        <f t="shared" si="23"/>
        <v/>
      </c>
      <c r="L200" s="56" t="str">
        <f t="shared" si="24"/>
        <v/>
      </c>
      <c r="M200" s="372"/>
      <c r="N200" s="372"/>
      <c r="O200" s="372"/>
      <c r="P200" s="374"/>
      <c r="Q200" s="375"/>
    </row>
    <row r="201" customHeight="1" spans="1:17">
      <c r="A201" s="137" t="str">
        <f>IF(C201="","",SUBTOTAL(103,$C$7:$C201))</f>
        <v/>
      </c>
      <c r="B201" s="372"/>
      <c r="C201" s="139"/>
      <c r="D201" s="81"/>
      <c r="E201" s="119"/>
      <c r="F201" s="17" t="str">
        <f t="shared" si="22"/>
        <v/>
      </c>
      <c r="G201" s="328"/>
      <c r="H201" s="296"/>
      <c r="I201" s="17"/>
      <c r="J201" s="17"/>
      <c r="K201" s="39" t="str">
        <f t="shared" si="23"/>
        <v/>
      </c>
      <c r="L201" s="56" t="str">
        <f t="shared" si="24"/>
        <v/>
      </c>
      <c r="M201" s="372"/>
      <c r="N201" s="372"/>
      <c r="O201" s="372"/>
      <c r="P201" s="374"/>
      <c r="Q201" s="375"/>
    </row>
    <row r="202" customHeight="1" spans="1:17">
      <c r="A202" s="137" t="str">
        <f>IF(C202="","",SUBTOTAL(103,$C$7:$C202))</f>
        <v/>
      </c>
      <c r="B202" s="372"/>
      <c r="C202" s="139"/>
      <c r="D202" s="81"/>
      <c r="E202" s="119"/>
      <c r="F202" s="17" t="str">
        <f t="shared" si="22"/>
        <v/>
      </c>
      <c r="G202" s="328"/>
      <c r="H202" s="296"/>
      <c r="I202" s="17"/>
      <c r="J202" s="17"/>
      <c r="K202" s="39" t="str">
        <f t="shared" si="23"/>
        <v/>
      </c>
      <c r="L202" s="56" t="str">
        <f t="shared" si="24"/>
        <v/>
      </c>
      <c r="M202" s="372"/>
      <c r="N202" s="372"/>
      <c r="O202" s="372"/>
      <c r="P202" s="374"/>
      <c r="Q202" s="375"/>
    </row>
    <row r="203" customHeight="1" spans="1:17">
      <c r="A203" s="137" t="str">
        <f>IF(C203="","",SUBTOTAL(103,$C$7:$C203))</f>
        <v/>
      </c>
      <c r="B203" s="372"/>
      <c r="C203" s="139"/>
      <c r="D203" s="81"/>
      <c r="E203" s="119"/>
      <c r="F203" s="17" t="str">
        <f t="shared" si="22"/>
        <v/>
      </c>
      <c r="G203" s="328"/>
      <c r="H203" s="296"/>
      <c r="I203" s="17"/>
      <c r="J203" s="17"/>
      <c r="K203" s="39" t="str">
        <f t="shared" si="23"/>
        <v/>
      </c>
      <c r="L203" s="56" t="str">
        <f t="shared" si="24"/>
        <v/>
      </c>
      <c r="M203" s="372"/>
      <c r="N203" s="372"/>
      <c r="O203" s="372"/>
      <c r="P203" s="374"/>
      <c r="Q203" s="375"/>
    </row>
    <row r="204" customHeight="1" spans="1:17">
      <c r="A204" s="137" t="str">
        <f>IF(C204="","",SUBTOTAL(103,$C$7:$C204))</f>
        <v/>
      </c>
      <c r="B204" s="372"/>
      <c r="C204" s="139"/>
      <c r="D204" s="81"/>
      <c r="E204" s="119"/>
      <c r="F204" s="17" t="str">
        <f t="shared" si="22"/>
        <v/>
      </c>
      <c r="G204" s="328"/>
      <c r="H204" s="296"/>
      <c r="I204" s="17"/>
      <c r="J204" s="17"/>
      <c r="K204" s="39" t="str">
        <f t="shared" si="23"/>
        <v/>
      </c>
      <c r="L204" s="56" t="str">
        <f t="shared" si="24"/>
        <v/>
      </c>
      <c r="M204" s="372"/>
      <c r="N204" s="372"/>
      <c r="O204" s="372"/>
      <c r="P204" s="374"/>
      <c r="Q204" s="375"/>
    </row>
    <row r="205" customHeight="1" spans="1:17">
      <c r="A205" s="137" t="str">
        <f>IF(C205="","",SUBTOTAL(103,$C$7:$C205))</f>
        <v/>
      </c>
      <c r="B205" s="372"/>
      <c r="C205" s="139"/>
      <c r="D205" s="81"/>
      <c r="E205" s="119"/>
      <c r="F205" s="17" t="str">
        <f t="shared" si="22"/>
        <v/>
      </c>
      <c r="G205" s="328"/>
      <c r="H205" s="296"/>
      <c r="I205" s="17"/>
      <c r="J205" s="17"/>
      <c r="K205" s="39" t="str">
        <f t="shared" si="23"/>
        <v/>
      </c>
      <c r="L205" s="56" t="str">
        <f t="shared" si="24"/>
        <v/>
      </c>
      <c r="M205" s="372"/>
      <c r="N205" s="372"/>
      <c r="O205" s="372"/>
      <c r="P205" s="374"/>
      <c r="Q205" s="375"/>
    </row>
    <row r="206" customHeight="1" spans="1:17">
      <c r="A206" s="137" t="str">
        <f>IF(C206="","",SUBTOTAL(103,$C$7:$C206))</f>
        <v/>
      </c>
      <c r="B206" s="372"/>
      <c r="C206" s="139"/>
      <c r="D206" s="81"/>
      <c r="E206" s="119"/>
      <c r="F206" s="17" t="str">
        <f t="shared" si="22"/>
        <v/>
      </c>
      <c r="G206" s="328"/>
      <c r="H206" s="296"/>
      <c r="I206" s="17"/>
      <c r="J206" s="17"/>
      <c r="K206" s="39" t="str">
        <f t="shared" si="23"/>
        <v/>
      </c>
      <c r="L206" s="56" t="str">
        <f t="shared" si="24"/>
        <v/>
      </c>
      <c r="M206" s="372"/>
      <c r="N206" s="372"/>
      <c r="O206" s="372"/>
      <c r="P206" s="374"/>
      <c r="Q206" s="375"/>
    </row>
    <row r="207" customHeight="1" spans="1:17">
      <c r="A207" s="137" t="str">
        <f>IF(C207="","",SUBTOTAL(103,$C$7:$C207))</f>
        <v/>
      </c>
      <c r="B207" s="372"/>
      <c r="C207" s="139"/>
      <c r="D207" s="81"/>
      <c r="E207" s="119"/>
      <c r="F207" s="17" t="str">
        <f t="shared" si="22"/>
        <v/>
      </c>
      <c r="G207" s="328"/>
      <c r="H207" s="296"/>
      <c r="I207" s="17"/>
      <c r="J207" s="17"/>
      <c r="K207" s="39" t="str">
        <f t="shared" si="23"/>
        <v/>
      </c>
      <c r="L207" s="56" t="str">
        <f t="shared" si="24"/>
        <v/>
      </c>
      <c r="M207" s="372"/>
      <c r="N207" s="372"/>
      <c r="O207" s="372"/>
      <c r="P207" s="374"/>
      <c r="Q207" s="375"/>
    </row>
    <row r="208" customHeight="1" spans="1:17">
      <c r="A208" s="137" t="str">
        <f>IF(C208="","",SUBTOTAL(103,$C$7:$C208))</f>
        <v/>
      </c>
      <c r="B208" s="372"/>
      <c r="C208" s="139"/>
      <c r="D208" s="81"/>
      <c r="E208" s="119"/>
      <c r="F208" s="17" t="str">
        <f t="shared" si="22"/>
        <v/>
      </c>
      <c r="G208" s="328"/>
      <c r="H208" s="296"/>
      <c r="I208" s="17"/>
      <c r="J208" s="17"/>
      <c r="K208" s="39" t="str">
        <f t="shared" si="23"/>
        <v/>
      </c>
      <c r="L208" s="56" t="str">
        <f t="shared" si="24"/>
        <v/>
      </c>
      <c r="M208" s="372"/>
      <c r="N208" s="372"/>
      <c r="O208" s="372"/>
      <c r="P208" s="374"/>
      <c r="Q208" s="375"/>
    </row>
    <row r="209" customHeight="1" spans="1:17">
      <c r="A209" s="137" t="str">
        <f>IF(C209="","",SUBTOTAL(103,$C$7:$C209))</f>
        <v/>
      </c>
      <c r="B209" s="372"/>
      <c r="C209" s="139"/>
      <c r="D209" s="81"/>
      <c r="E209" s="119"/>
      <c r="F209" s="17" t="str">
        <f t="shared" ref="F209:F226" si="25">IF(E209=0,"",G209/E209)</f>
        <v/>
      </c>
      <c r="G209" s="328"/>
      <c r="H209" s="296"/>
      <c r="I209" s="17"/>
      <c r="J209" s="17"/>
      <c r="K209" s="39" t="str">
        <f t="shared" ref="K209:K226" si="26">IF(J209-G209&lt;&gt;0,J209-G209,IF(G209&lt;&gt;0,0,""))</f>
        <v/>
      </c>
      <c r="L209" s="56" t="str">
        <f t="shared" ref="L209:L226" si="27">IF(G209=0,"",(J209-G209)/G209*100)</f>
        <v/>
      </c>
      <c r="M209" s="372"/>
      <c r="N209" s="372"/>
      <c r="O209" s="372"/>
      <c r="P209" s="374"/>
      <c r="Q209" s="375"/>
    </row>
    <row r="210" customHeight="1" spans="1:17">
      <c r="A210" s="137" t="str">
        <f>IF(C210="","",SUBTOTAL(103,$C$7:$C210))</f>
        <v/>
      </c>
      <c r="B210" s="372"/>
      <c r="C210" s="139"/>
      <c r="D210" s="81"/>
      <c r="E210" s="119"/>
      <c r="F210" s="17" t="str">
        <f t="shared" si="25"/>
        <v/>
      </c>
      <c r="G210" s="328"/>
      <c r="H210" s="296"/>
      <c r="I210" s="17"/>
      <c r="J210" s="17"/>
      <c r="K210" s="39" t="str">
        <f t="shared" si="26"/>
        <v/>
      </c>
      <c r="L210" s="56" t="str">
        <f t="shared" si="27"/>
        <v/>
      </c>
      <c r="M210" s="372"/>
      <c r="N210" s="372"/>
      <c r="O210" s="372"/>
      <c r="P210" s="374"/>
      <c r="Q210" s="375"/>
    </row>
    <row r="211" customHeight="1" spans="1:17">
      <c r="A211" s="137" t="str">
        <f>IF(C211="","",SUBTOTAL(103,$C$7:$C211))</f>
        <v/>
      </c>
      <c r="B211" s="372"/>
      <c r="C211" s="139"/>
      <c r="D211" s="81"/>
      <c r="E211" s="119"/>
      <c r="F211" s="17" t="str">
        <f t="shared" si="25"/>
        <v/>
      </c>
      <c r="G211" s="328"/>
      <c r="H211" s="296"/>
      <c r="I211" s="17"/>
      <c r="J211" s="17"/>
      <c r="K211" s="39" t="str">
        <f t="shared" si="26"/>
        <v/>
      </c>
      <c r="L211" s="56" t="str">
        <f t="shared" si="27"/>
        <v/>
      </c>
      <c r="M211" s="372"/>
      <c r="N211" s="372"/>
      <c r="O211" s="372"/>
      <c r="P211" s="374"/>
      <c r="Q211" s="375"/>
    </row>
    <row r="212" customHeight="1" spans="1:17">
      <c r="A212" s="137" t="str">
        <f>IF(C212="","",SUBTOTAL(103,$C$7:$C212))</f>
        <v/>
      </c>
      <c r="B212" s="372"/>
      <c r="C212" s="139"/>
      <c r="D212" s="81"/>
      <c r="E212" s="119"/>
      <c r="F212" s="17" t="str">
        <f t="shared" si="25"/>
        <v/>
      </c>
      <c r="G212" s="328"/>
      <c r="H212" s="296"/>
      <c r="I212" s="17"/>
      <c r="J212" s="17"/>
      <c r="K212" s="39" t="str">
        <f t="shared" si="26"/>
        <v/>
      </c>
      <c r="L212" s="56" t="str">
        <f t="shared" si="27"/>
        <v/>
      </c>
      <c r="M212" s="372"/>
      <c r="N212" s="372"/>
      <c r="O212" s="372"/>
      <c r="P212" s="374"/>
      <c r="Q212" s="375"/>
    </row>
    <row r="213" customHeight="1" spans="1:17">
      <c r="A213" s="137" t="str">
        <f>IF(C213="","",SUBTOTAL(103,$C$7:$C213))</f>
        <v/>
      </c>
      <c r="B213" s="372"/>
      <c r="C213" s="139"/>
      <c r="D213" s="81"/>
      <c r="E213" s="119"/>
      <c r="F213" s="17" t="str">
        <f t="shared" si="25"/>
        <v/>
      </c>
      <c r="G213" s="328"/>
      <c r="H213" s="296"/>
      <c r="I213" s="17"/>
      <c r="J213" s="17"/>
      <c r="K213" s="39" t="str">
        <f t="shared" si="26"/>
        <v/>
      </c>
      <c r="L213" s="56" t="str">
        <f t="shared" si="27"/>
        <v/>
      </c>
      <c r="M213" s="372"/>
      <c r="N213" s="372"/>
      <c r="O213" s="372"/>
      <c r="P213" s="374"/>
      <c r="Q213" s="375"/>
    </row>
    <row r="214" customHeight="1" spans="1:17">
      <c r="A214" s="137" t="str">
        <f>IF(C214="","",SUBTOTAL(103,$C$7:$C214))</f>
        <v/>
      </c>
      <c r="B214" s="372"/>
      <c r="C214" s="139"/>
      <c r="D214" s="81"/>
      <c r="E214" s="119"/>
      <c r="F214" s="17" t="str">
        <f t="shared" si="25"/>
        <v/>
      </c>
      <c r="G214" s="328"/>
      <c r="H214" s="296"/>
      <c r="I214" s="17"/>
      <c r="J214" s="17"/>
      <c r="K214" s="39" t="str">
        <f t="shared" si="26"/>
        <v/>
      </c>
      <c r="L214" s="56" t="str">
        <f t="shared" si="27"/>
        <v/>
      </c>
      <c r="M214" s="372"/>
      <c r="N214" s="372"/>
      <c r="O214" s="372"/>
      <c r="P214" s="374"/>
      <c r="Q214" s="375"/>
    </row>
    <row r="215" customHeight="1" spans="1:17">
      <c r="A215" s="137" t="str">
        <f>IF(C215="","",SUBTOTAL(103,$C$7:$C215))</f>
        <v/>
      </c>
      <c r="B215" s="372"/>
      <c r="C215" s="139"/>
      <c r="D215" s="81"/>
      <c r="E215" s="119"/>
      <c r="F215" s="17" t="str">
        <f t="shared" si="25"/>
        <v/>
      </c>
      <c r="G215" s="328"/>
      <c r="H215" s="296"/>
      <c r="I215" s="17"/>
      <c r="J215" s="17"/>
      <c r="K215" s="39" t="str">
        <f t="shared" si="26"/>
        <v/>
      </c>
      <c r="L215" s="56" t="str">
        <f t="shared" si="27"/>
        <v/>
      </c>
      <c r="M215" s="372"/>
      <c r="N215" s="372"/>
      <c r="O215" s="372"/>
      <c r="P215" s="374"/>
      <c r="Q215" s="375"/>
    </row>
    <row r="216" customHeight="1" spans="1:17">
      <c r="A216" s="137" t="str">
        <f>IF(C216="","",SUBTOTAL(103,$C$7:$C216))</f>
        <v/>
      </c>
      <c r="B216" s="372"/>
      <c r="C216" s="139"/>
      <c r="D216" s="81"/>
      <c r="E216" s="119"/>
      <c r="F216" s="17" t="str">
        <f t="shared" si="25"/>
        <v/>
      </c>
      <c r="G216" s="328"/>
      <c r="H216" s="296"/>
      <c r="I216" s="17"/>
      <c r="J216" s="17"/>
      <c r="K216" s="39" t="str">
        <f t="shared" si="26"/>
        <v/>
      </c>
      <c r="L216" s="56" t="str">
        <f t="shared" si="27"/>
        <v/>
      </c>
      <c r="M216" s="372"/>
      <c r="N216" s="372"/>
      <c r="O216" s="372"/>
      <c r="P216" s="374"/>
      <c r="Q216" s="375"/>
    </row>
    <row r="217" customHeight="1" spans="1:17">
      <c r="A217" s="137" t="str">
        <f>IF(C217="","",SUBTOTAL(103,$C$7:$C217))</f>
        <v/>
      </c>
      <c r="B217" s="372"/>
      <c r="C217" s="139"/>
      <c r="D217" s="81"/>
      <c r="E217" s="119"/>
      <c r="F217" s="17" t="str">
        <f t="shared" si="25"/>
        <v/>
      </c>
      <c r="G217" s="328"/>
      <c r="H217" s="296"/>
      <c r="I217" s="17"/>
      <c r="J217" s="17"/>
      <c r="K217" s="39" t="str">
        <f t="shared" si="26"/>
        <v/>
      </c>
      <c r="L217" s="56" t="str">
        <f t="shared" si="27"/>
        <v/>
      </c>
      <c r="M217" s="372"/>
      <c r="N217" s="372"/>
      <c r="O217" s="372"/>
      <c r="P217" s="374"/>
      <c r="Q217" s="375"/>
    </row>
    <row r="218" customHeight="1" spans="1:17">
      <c r="A218" s="137" t="str">
        <f>IF(C218="","",SUBTOTAL(103,$C$7:$C218))</f>
        <v/>
      </c>
      <c r="B218" s="372"/>
      <c r="C218" s="139"/>
      <c r="D218" s="81"/>
      <c r="E218" s="119"/>
      <c r="F218" s="17" t="str">
        <f t="shared" si="25"/>
        <v/>
      </c>
      <c r="G218" s="328"/>
      <c r="H218" s="296"/>
      <c r="I218" s="17"/>
      <c r="J218" s="17"/>
      <c r="K218" s="39" t="str">
        <f t="shared" si="26"/>
        <v/>
      </c>
      <c r="L218" s="56" t="str">
        <f t="shared" si="27"/>
        <v/>
      </c>
      <c r="M218" s="372"/>
      <c r="N218" s="372"/>
      <c r="O218" s="372"/>
      <c r="P218" s="374"/>
      <c r="Q218" s="375"/>
    </row>
    <row r="219" customHeight="1" spans="1:17">
      <c r="A219" s="137" t="str">
        <f>IF(C219="","",SUBTOTAL(103,$C$7:$C219))</f>
        <v/>
      </c>
      <c r="B219" s="372"/>
      <c r="C219" s="139"/>
      <c r="D219" s="81"/>
      <c r="E219" s="119"/>
      <c r="F219" s="17" t="str">
        <f t="shared" si="25"/>
        <v/>
      </c>
      <c r="G219" s="328"/>
      <c r="H219" s="296"/>
      <c r="I219" s="17"/>
      <c r="J219" s="17"/>
      <c r="K219" s="39" t="str">
        <f t="shared" si="26"/>
        <v/>
      </c>
      <c r="L219" s="56" t="str">
        <f t="shared" si="27"/>
        <v/>
      </c>
      <c r="M219" s="372"/>
      <c r="N219" s="372"/>
      <c r="O219" s="372"/>
      <c r="P219" s="374"/>
      <c r="Q219" s="375"/>
    </row>
    <row r="220" customHeight="1" spans="1:17">
      <c r="A220" s="137" t="str">
        <f>IF(C220="","",SUBTOTAL(103,$C$7:$C220))</f>
        <v/>
      </c>
      <c r="B220" s="372"/>
      <c r="C220" s="139"/>
      <c r="D220" s="81"/>
      <c r="E220" s="119"/>
      <c r="F220" s="17" t="str">
        <f t="shared" si="25"/>
        <v/>
      </c>
      <c r="G220" s="328"/>
      <c r="H220" s="296"/>
      <c r="I220" s="17"/>
      <c r="J220" s="17"/>
      <c r="K220" s="39" t="str">
        <f t="shared" si="26"/>
        <v/>
      </c>
      <c r="L220" s="56" t="str">
        <f t="shared" si="27"/>
        <v/>
      </c>
      <c r="M220" s="372"/>
      <c r="N220" s="372"/>
      <c r="O220" s="372"/>
      <c r="P220" s="374"/>
      <c r="Q220" s="375"/>
    </row>
    <row r="221" customHeight="1" spans="1:17">
      <c r="A221" s="137" t="str">
        <f>IF(C221="","",SUBTOTAL(103,$C$7:$C221))</f>
        <v/>
      </c>
      <c r="B221" s="372"/>
      <c r="C221" s="139"/>
      <c r="D221" s="81"/>
      <c r="E221" s="119"/>
      <c r="F221" s="17" t="str">
        <f t="shared" si="25"/>
        <v/>
      </c>
      <c r="G221" s="328"/>
      <c r="H221" s="296"/>
      <c r="I221" s="17"/>
      <c r="J221" s="17"/>
      <c r="K221" s="39" t="str">
        <f t="shared" si="26"/>
        <v/>
      </c>
      <c r="L221" s="56" t="str">
        <f t="shared" si="27"/>
        <v/>
      </c>
      <c r="M221" s="372"/>
      <c r="N221" s="372"/>
      <c r="O221" s="372"/>
      <c r="P221" s="374"/>
      <c r="Q221" s="375"/>
    </row>
    <row r="222" customHeight="1" spans="1:17">
      <c r="A222" s="137" t="str">
        <f>IF(C222="","",SUBTOTAL(103,$C$7:$C222))</f>
        <v/>
      </c>
      <c r="B222" s="372"/>
      <c r="C222" s="139"/>
      <c r="D222" s="81"/>
      <c r="E222" s="119"/>
      <c r="F222" s="17" t="str">
        <f t="shared" si="25"/>
        <v/>
      </c>
      <c r="G222" s="328"/>
      <c r="H222" s="296"/>
      <c r="I222" s="17"/>
      <c r="J222" s="17"/>
      <c r="K222" s="39" t="str">
        <f t="shared" si="26"/>
        <v/>
      </c>
      <c r="L222" s="56" t="str">
        <f t="shared" si="27"/>
        <v/>
      </c>
      <c r="M222" s="372"/>
      <c r="N222" s="372"/>
      <c r="O222" s="372"/>
      <c r="P222" s="374"/>
      <c r="Q222" s="375"/>
    </row>
    <row r="223" customHeight="1" spans="1:17">
      <c r="A223" s="137" t="str">
        <f>IF(C223="","",SUBTOTAL(103,$C$7:$C223))</f>
        <v/>
      </c>
      <c r="B223" s="372"/>
      <c r="C223" s="139"/>
      <c r="D223" s="81"/>
      <c r="E223" s="119"/>
      <c r="F223" s="17" t="str">
        <f t="shared" si="25"/>
        <v/>
      </c>
      <c r="G223" s="328"/>
      <c r="H223" s="296"/>
      <c r="I223" s="17"/>
      <c r="J223" s="17"/>
      <c r="K223" s="39" t="str">
        <f t="shared" si="26"/>
        <v/>
      </c>
      <c r="L223" s="56" t="str">
        <f t="shared" si="27"/>
        <v/>
      </c>
      <c r="M223" s="372"/>
      <c r="N223" s="372"/>
      <c r="O223" s="372"/>
      <c r="P223" s="374"/>
      <c r="Q223" s="375"/>
    </row>
    <row r="224" customHeight="1" spans="1:17">
      <c r="A224" s="137" t="str">
        <f>IF(C224="","",SUBTOTAL(103,$C$7:$C224))</f>
        <v/>
      </c>
      <c r="B224" s="372"/>
      <c r="C224" s="139"/>
      <c r="D224" s="81"/>
      <c r="E224" s="119"/>
      <c r="F224" s="17" t="str">
        <f t="shared" si="25"/>
        <v/>
      </c>
      <c r="G224" s="328"/>
      <c r="H224" s="296"/>
      <c r="I224" s="17"/>
      <c r="J224" s="17"/>
      <c r="K224" s="39" t="str">
        <f t="shared" si="26"/>
        <v/>
      </c>
      <c r="L224" s="56" t="str">
        <f t="shared" si="27"/>
        <v/>
      </c>
      <c r="M224" s="372"/>
      <c r="N224" s="372"/>
      <c r="O224" s="372"/>
      <c r="P224" s="374"/>
      <c r="Q224" s="375"/>
    </row>
    <row r="225" customHeight="1" spans="1:17">
      <c r="A225" s="137" t="str">
        <f>IF(C225="","",SUBTOTAL(103,$C$7:$C225))</f>
        <v/>
      </c>
      <c r="B225" s="372"/>
      <c r="C225" s="139"/>
      <c r="D225" s="81"/>
      <c r="E225" s="119"/>
      <c r="F225" s="17" t="str">
        <f t="shared" si="25"/>
        <v/>
      </c>
      <c r="G225" s="328"/>
      <c r="H225" s="296"/>
      <c r="I225" s="17"/>
      <c r="J225" s="17"/>
      <c r="K225" s="39" t="str">
        <f t="shared" si="26"/>
        <v/>
      </c>
      <c r="L225" s="56" t="str">
        <f t="shared" si="27"/>
        <v/>
      </c>
      <c r="M225" s="372"/>
      <c r="N225" s="372"/>
      <c r="O225" s="372"/>
      <c r="P225" s="374"/>
      <c r="Q225" s="375"/>
    </row>
    <row r="226" customHeight="1" spans="1:17">
      <c r="A226" s="137" t="str">
        <f>IF(C226="","",SUBTOTAL(103,$C$7:$C226))</f>
        <v/>
      </c>
      <c r="B226" s="372"/>
      <c r="C226" s="139"/>
      <c r="D226" s="81"/>
      <c r="E226" s="119"/>
      <c r="F226" s="17" t="str">
        <f t="shared" si="25"/>
        <v/>
      </c>
      <c r="G226" s="328"/>
      <c r="H226" s="296"/>
      <c r="I226" s="17"/>
      <c r="J226" s="17"/>
      <c r="K226" s="39" t="str">
        <f t="shared" si="26"/>
        <v/>
      </c>
      <c r="L226" s="56" t="str">
        <f t="shared" si="27"/>
        <v/>
      </c>
      <c r="M226" s="372"/>
      <c r="N226" s="372"/>
      <c r="O226" s="372"/>
      <c r="P226" s="374"/>
      <c r="Q226" s="375"/>
    </row>
    <row r="227" customHeight="1" spans="1:17">
      <c r="A227" s="137" t="str">
        <f>IF(C227="","",SUBTOTAL(103,$C$7:$C227))</f>
        <v/>
      </c>
      <c r="B227" s="372"/>
      <c r="C227" s="139"/>
      <c r="D227" s="81"/>
      <c r="E227" s="119"/>
      <c r="F227" s="17"/>
      <c r="G227" s="328"/>
      <c r="H227" s="296"/>
      <c r="I227" s="17"/>
      <c r="J227" s="17"/>
      <c r="K227" s="39" t="str">
        <f t="shared" si="23"/>
        <v/>
      </c>
      <c r="L227" s="56" t="str">
        <f t="shared" si="24"/>
        <v/>
      </c>
      <c r="M227" s="372"/>
      <c r="N227" s="372"/>
      <c r="O227" s="372"/>
      <c r="P227" s="374"/>
      <c r="Q227" s="375"/>
    </row>
    <row r="228" customHeight="1" spans="1:17">
      <c r="A228" s="20" t="s">
        <v>329</v>
      </c>
      <c r="B228" s="117"/>
      <c r="C228" s="118"/>
      <c r="D228" s="18"/>
      <c r="E228" s="119"/>
      <c r="F228" s="17"/>
      <c r="G228" s="328">
        <f>SUM(G8:G227)</f>
        <v>0</v>
      </c>
      <c r="H228" s="296"/>
      <c r="I228" s="17"/>
      <c r="J228" s="17">
        <f>SUM(J8:J227)</f>
        <v>0</v>
      </c>
      <c r="K228" s="39" t="str">
        <f t="shared" si="23"/>
        <v/>
      </c>
      <c r="L228" s="56" t="str">
        <f t="shared" si="24"/>
        <v/>
      </c>
      <c r="M228" s="372"/>
      <c r="N228" s="372"/>
      <c r="O228" s="372"/>
      <c r="P228" s="374"/>
      <c r="Q228" s="375"/>
    </row>
    <row r="229" customHeight="1" spans="1:17">
      <c r="A229" s="22" t="e">
        <f>#REF!&amp;#REF!</f>
        <v>#REF!</v>
      </c>
      <c r="B229" s="9"/>
      <c r="C229" s="9"/>
      <c r="D229" s="9"/>
      <c r="E229" s="293"/>
      <c r="F229" s="8"/>
      <c r="G229" s="8"/>
      <c r="H229" s="23"/>
      <c r="I229" s="23" t="e">
        <f>"评估人员："&amp;#REF!</f>
        <v>#REF!</v>
      </c>
      <c r="J229" s="23"/>
      <c r="K229" s="23"/>
      <c r="L229" s="23"/>
      <c r="M229" s="23"/>
      <c r="N229" s="23"/>
      <c r="O229" s="23"/>
      <c r="P229" s="10"/>
      <c r="Q229" s="10"/>
    </row>
    <row r="230" customHeight="1" spans="1:17">
      <c r="A230" s="9" t="e">
        <f>CONCATENATE(#REF!,#REF!,#REF!,#REF!,#REF!,#REF!,#REF!)</f>
        <v>#REF!</v>
      </c>
      <c r="B230" s="9"/>
      <c r="C230" s="9"/>
      <c r="D230" s="9"/>
      <c r="E230" s="293"/>
      <c r="F230" s="293"/>
      <c r="G230" s="293"/>
      <c r="H230" s="23"/>
      <c r="I230" s="23"/>
      <c r="J230" s="23"/>
      <c r="K230" s="23"/>
      <c r="L230" s="23"/>
      <c r="M230" s="23"/>
      <c r="N230" s="23"/>
      <c r="O230" s="23"/>
      <c r="P230" s="10"/>
      <c r="Q230" s="10"/>
    </row>
  </sheetData>
  <autoFilter ref="A40:Q230">
    <extLst/>
  </autoFilter>
  <mergeCells count="17">
    <mergeCell ref="A2:P2"/>
    <mergeCell ref="A3:P3"/>
    <mergeCell ref="A4:P4"/>
    <mergeCell ref="E6:G6"/>
    <mergeCell ref="I6:J6"/>
    <mergeCell ref="A228:C228"/>
    <mergeCell ref="A6:A7"/>
    <mergeCell ref="B6:B7"/>
    <mergeCell ref="C6:C7"/>
    <mergeCell ref="D6:D7"/>
    <mergeCell ref="H6:H7"/>
    <mergeCell ref="K6:K7"/>
    <mergeCell ref="L6:L7"/>
    <mergeCell ref="M6:M7"/>
    <mergeCell ref="N6:N7"/>
    <mergeCell ref="O6:O7"/>
    <mergeCell ref="P6:P7"/>
  </mergeCells>
  <dataValidations count="1">
    <dataValidation type="list" allowBlank="1" showInputMessage="1" showErrorMessage="1" sqref="P8:P32 Q14:Q32 P33:Q227">
      <formula1>原材料状况</formula1>
    </dataValidation>
  </dataValidations>
  <hyperlinks>
    <hyperlink ref="A1" location="索引目录!E18" display="返回索引页"/>
    <hyperlink ref="B1" location="存货汇总!B6" display="返回存货汇总表"/>
  </hyperlinks>
  <printOptions horizontalCentered="1"/>
  <pageMargins left="0.354166666666667" right="0.354166666666667" top="0.786805555555556" bottom="0.354166666666667" header="0.984027777777778" footer="0.393055555555556"/>
  <pageSetup paperSize="9" fitToHeight="0" orientation="landscape"/>
  <headerFooter alignWithMargins="0">
    <oddHeader>&amp;R&amp;"宋体,常规"&amp;10表&amp;"Times New Roman,常规"3-9-1
&amp;"宋体,常规"共&amp;"Times New Roman,常规"&amp;N&amp;"宋体,常规"页第&amp;"Times New Roman,常规"&amp;P&amp;"宋体,常规"页</oddHead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 customWidth="1"/>
    <col min="2" max="2" width="22.5833333333333" customWidth="1"/>
    <col min="3" max="3" width="4.33333333333333" customWidth="1"/>
    <col min="4" max="4" width="9.58333333333333" customWidth="1"/>
    <col min="5" max="5" width="7.58333333333333" customWidth="1"/>
    <col min="6" max="6" width="10.75"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1.5833333333333" customWidth="1"/>
  </cols>
  <sheetData>
    <row r="1" ht="15.6" spans="1:12">
      <c r="A1" s="357" t="s">
        <v>126</v>
      </c>
      <c r="B1" s="297" t="s">
        <v>395</v>
      </c>
      <c r="C1" s="297"/>
      <c r="D1" s="3"/>
      <c r="E1" s="3"/>
      <c r="F1" s="3"/>
      <c r="G1" s="4"/>
      <c r="H1" s="4"/>
      <c r="I1" s="4"/>
      <c r="J1" s="4"/>
      <c r="K1" s="4"/>
      <c r="L1" s="3"/>
    </row>
    <row r="2" ht="30" hidden="1" customHeight="1" spans="1:12">
      <c r="A2" s="5" t="s">
        <v>409</v>
      </c>
      <c r="B2" s="5"/>
      <c r="C2" s="5"/>
      <c r="D2" s="5"/>
      <c r="E2" s="5"/>
      <c r="F2" s="5"/>
      <c r="G2" s="5"/>
      <c r="H2" s="5"/>
      <c r="I2" s="5"/>
      <c r="J2" s="5"/>
      <c r="K2" s="5"/>
      <c r="L2" s="5"/>
    </row>
    <row r="3" ht="30" customHeight="1" spans="1:12">
      <c r="A3" s="5" t="s">
        <v>410</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9"/>
      <c r="E5" s="9"/>
      <c r="F5" s="9"/>
      <c r="G5" s="10"/>
      <c r="H5" s="10"/>
      <c r="I5" s="10"/>
      <c r="J5" s="10"/>
      <c r="K5" s="10"/>
      <c r="L5" s="11" t="s">
        <v>159</v>
      </c>
    </row>
    <row r="6" ht="18" customHeight="1" spans="1:12">
      <c r="A6" s="12" t="s">
        <v>161</v>
      </c>
      <c r="B6" s="12" t="s">
        <v>411</v>
      </c>
      <c r="C6" s="78" t="s">
        <v>400</v>
      </c>
      <c r="D6" s="12" t="s">
        <v>196</v>
      </c>
      <c r="E6" s="12"/>
      <c r="F6" s="58"/>
      <c r="G6" s="323" t="s">
        <v>401</v>
      </c>
      <c r="H6" s="12" t="s">
        <v>197</v>
      </c>
      <c r="I6" s="12"/>
      <c r="J6" s="12" t="s">
        <v>198</v>
      </c>
      <c r="K6" s="78" t="s">
        <v>269</v>
      </c>
      <c r="L6" s="12" t="s">
        <v>164</v>
      </c>
    </row>
    <row r="7" ht="18" customHeight="1" spans="1:12">
      <c r="A7" s="12"/>
      <c r="B7" s="12"/>
      <c r="C7" s="79"/>
      <c r="D7" s="12" t="s">
        <v>405</v>
      </c>
      <c r="E7" s="12" t="s">
        <v>406</v>
      </c>
      <c r="F7" s="369" t="s">
        <v>407</v>
      </c>
      <c r="G7" s="323"/>
      <c r="H7" s="12" t="s">
        <v>408</v>
      </c>
      <c r="I7" s="12" t="s">
        <v>407</v>
      </c>
      <c r="J7" s="12"/>
      <c r="K7" s="79"/>
      <c r="L7" s="12"/>
    </row>
    <row r="8" customHeight="1" spans="1:12">
      <c r="A8" s="74"/>
      <c r="B8" s="292"/>
      <c r="C8" s="81"/>
      <c r="D8" s="119"/>
      <c r="E8" s="17" t="str">
        <f>IF(D8=0,"",F8/D8)</f>
        <v/>
      </c>
      <c r="F8" s="328"/>
      <c r="G8" s="296"/>
      <c r="H8" s="17"/>
      <c r="I8" s="17"/>
      <c r="J8" s="39" t="str">
        <f>IF(I8-F8&lt;&gt;0,I8-F8,IF(F8&lt;&gt;0,0,""))</f>
        <v/>
      </c>
      <c r="K8" s="56" t="str">
        <f>IF(F8=0,"",(I8-F8)/F8*100)</f>
        <v/>
      </c>
      <c r="L8" s="18"/>
    </row>
    <row r="9" customHeight="1" spans="1:12">
      <c r="A9" s="74"/>
      <c r="B9" s="292"/>
      <c r="C9" s="81"/>
      <c r="D9" s="119"/>
      <c r="E9" s="17" t="str">
        <f t="shared" ref="E9:E26" si="0">IF(D9=0,"",F9/D9)</f>
        <v/>
      </c>
      <c r="F9" s="328"/>
      <c r="G9" s="296"/>
      <c r="H9" s="17"/>
      <c r="I9" s="17"/>
      <c r="J9" s="39" t="str">
        <f t="shared" ref="J9:J28" si="1">IF(I9-F9&lt;&gt;0,I9-F9,IF(F9&lt;&gt;0,0,""))</f>
        <v/>
      </c>
      <c r="K9" s="56" t="str">
        <f t="shared" ref="K9:K28" si="2">IF(F9=0,"",(I9-F9)/F9*100)</f>
        <v/>
      </c>
      <c r="L9" s="18"/>
    </row>
    <row r="10" customHeight="1" spans="1:12">
      <c r="A10" s="74"/>
      <c r="B10" s="292"/>
      <c r="C10" s="81"/>
      <c r="D10" s="119"/>
      <c r="E10" s="17" t="str">
        <f t="shared" si="0"/>
        <v/>
      </c>
      <c r="F10" s="328"/>
      <c r="G10" s="296"/>
      <c r="H10" s="17"/>
      <c r="I10" s="17"/>
      <c r="J10" s="39" t="str">
        <f t="shared" si="1"/>
        <v/>
      </c>
      <c r="K10" s="56" t="str">
        <f t="shared" si="2"/>
        <v/>
      </c>
      <c r="L10" s="18"/>
    </row>
    <row r="11" customHeight="1" spans="1:12">
      <c r="A11" s="74"/>
      <c r="B11" s="292"/>
      <c r="C11" s="81"/>
      <c r="D11" s="119"/>
      <c r="E11" s="17" t="str">
        <f t="shared" si="0"/>
        <v/>
      </c>
      <c r="F11" s="328"/>
      <c r="G11" s="296"/>
      <c r="H11" s="17"/>
      <c r="I11" s="17"/>
      <c r="J11" s="39" t="str">
        <f t="shared" si="1"/>
        <v/>
      </c>
      <c r="K11" s="56" t="str">
        <f t="shared" si="2"/>
        <v/>
      </c>
      <c r="L11" s="18"/>
    </row>
    <row r="12" customHeight="1" spans="1:12">
      <c r="A12" s="74"/>
      <c r="B12" s="292"/>
      <c r="C12" s="81"/>
      <c r="D12" s="119"/>
      <c r="E12" s="17" t="str">
        <f t="shared" si="0"/>
        <v/>
      </c>
      <c r="F12" s="328"/>
      <c r="G12" s="296"/>
      <c r="H12" s="17"/>
      <c r="I12" s="17"/>
      <c r="J12" s="39" t="str">
        <f t="shared" si="1"/>
        <v/>
      </c>
      <c r="K12" s="56" t="str">
        <f t="shared" si="2"/>
        <v/>
      </c>
      <c r="L12" s="18"/>
    </row>
    <row r="13" customHeight="1" spans="1:12">
      <c r="A13" s="74"/>
      <c r="B13" s="292"/>
      <c r="C13" s="81"/>
      <c r="D13" s="119"/>
      <c r="E13" s="17" t="str">
        <f t="shared" si="0"/>
        <v/>
      </c>
      <c r="F13" s="328"/>
      <c r="G13" s="296"/>
      <c r="H13" s="17"/>
      <c r="I13" s="17"/>
      <c r="J13" s="39" t="str">
        <f t="shared" si="1"/>
        <v/>
      </c>
      <c r="K13" s="56" t="str">
        <f t="shared" si="2"/>
        <v/>
      </c>
      <c r="L13" s="18"/>
    </row>
    <row r="14" customHeight="1" spans="1:12">
      <c r="A14" s="74"/>
      <c r="B14" s="292"/>
      <c r="C14" s="81"/>
      <c r="D14" s="119"/>
      <c r="E14" s="17" t="str">
        <f t="shared" si="0"/>
        <v/>
      </c>
      <c r="F14" s="328"/>
      <c r="G14" s="296"/>
      <c r="H14" s="17"/>
      <c r="I14" s="17"/>
      <c r="J14" s="39" t="str">
        <f t="shared" si="1"/>
        <v/>
      </c>
      <c r="K14" s="56" t="str">
        <f t="shared" si="2"/>
        <v/>
      </c>
      <c r="L14" s="18"/>
    </row>
    <row r="15" customHeight="1" spans="1:12">
      <c r="A15" s="74"/>
      <c r="B15" s="292"/>
      <c r="C15" s="81"/>
      <c r="D15" s="119"/>
      <c r="E15" s="17" t="str">
        <f t="shared" si="0"/>
        <v/>
      </c>
      <c r="F15" s="328"/>
      <c r="G15" s="296"/>
      <c r="H15" s="17"/>
      <c r="I15" s="17"/>
      <c r="J15" s="39" t="str">
        <f t="shared" si="1"/>
        <v/>
      </c>
      <c r="K15" s="56" t="str">
        <f t="shared" si="2"/>
        <v/>
      </c>
      <c r="L15" s="18"/>
    </row>
    <row r="16" customHeight="1" spans="1:12">
      <c r="A16" s="74"/>
      <c r="B16" s="292"/>
      <c r="C16" s="81"/>
      <c r="D16" s="119"/>
      <c r="E16" s="17" t="str">
        <f t="shared" si="0"/>
        <v/>
      </c>
      <c r="F16" s="328"/>
      <c r="G16" s="296"/>
      <c r="H16" s="17"/>
      <c r="I16" s="17"/>
      <c r="J16" s="39" t="str">
        <f t="shared" si="1"/>
        <v/>
      </c>
      <c r="K16" s="56" t="str">
        <f t="shared" si="2"/>
        <v/>
      </c>
      <c r="L16" s="18"/>
    </row>
    <row r="17" customHeight="1" spans="1:12">
      <c r="A17" s="74"/>
      <c r="B17" s="292"/>
      <c r="C17" s="81"/>
      <c r="D17" s="119"/>
      <c r="E17" s="17" t="str">
        <f t="shared" si="0"/>
        <v/>
      </c>
      <c r="F17" s="328"/>
      <c r="G17" s="296"/>
      <c r="H17" s="17"/>
      <c r="I17" s="17"/>
      <c r="J17" s="39" t="str">
        <f t="shared" si="1"/>
        <v/>
      </c>
      <c r="K17" s="56" t="str">
        <f t="shared" si="2"/>
        <v/>
      </c>
      <c r="L17" s="18"/>
    </row>
    <row r="18" customHeight="1" spans="1:12">
      <c r="A18" s="74"/>
      <c r="B18" s="292"/>
      <c r="C18" s="81"/>
      <c r="D18" s="119"/>
      <c r="E18" s="17" t="str">
        <f t="shared" si="0"/>
        <v/>
      </c>
      <c r="F18" s="328"/>
      <c r="G18" s="296"/>
      <c r="H18" s="17"/>
      <c r="I18" s="17"/>
      <c r="J18" s="39" t="str">
        <f t="shared" si="1"/>
        <v/>
      </c>
      <c r="K18" s="56" t="str">
        <f t="shared" si="2"/>
        <v/>
      </c>
      <c r="L18" s="18"/>
    </row>
    <row r="19" customHeight="1" spans="1:12">
      <c r="A19" s="74"/>
      <c r="B19" s="292"/>
      <c r="C19" s="81"/>
      <c r="D19" s="119"/>
      <c r="E19" s="17" t="str">
        <f t="shared" si="0"/>
        <v/>
      </c>
      <c r="F19" s="328"/>
      <c r="G19" s="296"/>
      <c r="H19" s="17"/>
      <c r="I19" s="17"/>
      <c r="J19" s="39" t="str">
        <f t="shared" si="1"/>
        <v/>
      </c>
      <c r="K19" s="56" t="str">
        <f t="shared" si="2"/>
        <v/>
      </c>
      <c r="L19" s="18"/>
    </row>
    <row r="20" customHeight="1" spans="1:12">
      <c r="A20" s="74"/>
      <c r="B20" s="292"/>
      <c r="C20" s="81"/>
      <c r="D20" s="119"/>
      <c r="E20" s="17" t="str">
        <f t="shared" si="0"/>
        <v/>
      </c>
      <c r="F20" s="328"/>
      <c r="G20" s="296"/>
      <c r="H20" s="17"/>
      <c r="I20" s="17"/>
      <c r="J20" s="39" t="str">
        <f t="shared" si="1"/>
        <v/>
      </c>
      <c r="K20" s="56" t="str">
        <f t="shared" si="2"/>
        <v/>
      </c>
      <c r="L20" s="18"/>
    </row>
    <row r="21" customHeight="1" spans="1:12">
      <c r="A21" s="74"/>
      <c r="B21" s="292"/>
      <c r="C21" s="81"/>
      <c r="D21" s="119"/>
      <c r="E21" s="17" t="str">
        <f t="shared" si="0"/>
        <v/>
      </c>
      <c r="F21" s="328"/>
      <c r="G21" s="296"/>
      <c r="H21" s="17"/>
      <c r="I21" s="17"/>
      <c r="J21" s="39" t="str">
        <f t="shared" si="1"/>
        <v/>
      </c>
      <c r="K21" s="56" t="str">
        <f t="shared" si="2"/>
        <v/>
      </c>
      <c r="L21" s="18"/>
    </row>
    <row r="22" customHeight="1" spans="1:12">
      <c r="A22" s="74"/>
      <c r="B22" s="292"/>
      <c r="C22" s="81"/>
      <c r="D22" s="119"/>
      <c r="E22" s="17" t="str">
        <f t="shared" si="0"/>
        <v/>
      </c>
      <c r="F22" s="328"/>
      <c r="G22" s="296"/>
      <c r="H22" s="17"/>
      <c r="I22" s="17"/>
      <c r="J22" s="39" t="str">
        <f t="shared" si="1"/>
        <v/>
      </c>
      <c r="K22" s="56" t="str">
        <f t="shared" si="2"/>
        <v/>
      </c>
      <c r="L22" s="18"/>
    </row>
    <row r="23" customHeight="1" spans="1:12">
      <c r="A23" s="74"/>
      <c r="B23" s="292"/>
      <c r="C23" s="81"/>
      <c r="D23" s="119"/>
      <c r="E23" s="17" t="str">
        <f t="shared" si="0"/>
        <v/>
      </c>
      <c r="F23" s="328"/>
      <c r="G23" s="296"/>
      <c r="H23" s="17"/>
      <c r="I23" s="17"/>
      <c r="J23" s="39" t="str">
        <f t="shared" si="1"/>
        <v/>
      </c>
      <c r="K23" s="56" t="str">
        <f t="shared" si="2"/>
        <v/>
      </c>
      <c r="L23" s="18"/>
    </row>
    <row r="24" customHeight="1" spans="1:12">
      <c r="A24" s="74"/>
      <c r="B24" s="292"/>
      <c r="C24" s="81"/>
      <c r="D24" s="119"/>
      <c r="E24" s="17" t="str">
        <f t="shared" si="0"/>
        <v/>
      </c>
      <c r="F24" s="328"/>
      <c r="G24" s="296"/>
      <c r="H24" s="17"/>
      <c r="I24" s="17"/>
      <c r="J24" s="39" t="str">
        <f t="shared" si="1"/>
        <v/>
      </c>
      <c r="K24" s="56" t="str">
        <f t="shared" si="2"/>
        <v/>
      </c>
      <c r="L24" s="18"/>
    </row>
    <row r="25" customHeight="1" spans="1:12">
      <c r="A25" s="74"/>
      <c r="B25" s="292"/>
      <c r="C25" s="81"/>
      <c r="D25" s="119"/>
      <c r="E25" s="17" t="str">
        <f t="shared" si="0"/>
        <v/>
      </c>
      <c r="F25" s="328"/>
      <c r="G25" s="296"/>
      <c r="H25" s="17"/>
      <c r="I25" s="17"/>
      <c r="J25" s="39" t="str">
        <f t="shared" si="1"/>
        <v/>
      </c>
      <c r="K25" s="56" t="str">
        <f t="shared" si="2"/>
        <v/>
      </c>
      <c r="L25" s="18"/>
    </row>
    <row r="26" customHeight="1" spans="1:12">
      <c r="A26" s="74"/>
      <c r="B26" s="292"/>
      <c r="C26" s="81"/>
      <c r="D26" s="119"/>
      <c r="E26" s="17" t="str">
        <f t="shared" si="0"/>
        <v/>
      </c>
      <c r="F26" s="328"/>
      <c r="G26" s="296"/>
      <c r="H26" s="17"/>
      <c r="I26" s="17"/>
      <c r="J26" s="39" t="str">
        <f t="shared" si="1"/>
        <v/>
      </c>
      <c r="K26" s="56" t="str">
        <f t="shared" si="2"/>
        <v/>
      </c>
      <c r="L26" s="18"/>
    </row>
    <row r="27" customHeight="1" spans="1:12">
      <c r="A27" s="18"/>
      <c r="B27" s="18"/>
      <c r="C27" s="18"/>
      <c r="D27" s="119"/>
      <c r="E27" s="17"/>
      <c r="F27" s="328"/>
      <c r="G27" s="296"/>
      <c r="H27" s="17"/>
      <c r="I27" s="17"/>
      <c r="J27" s="39" t="str">
        <f t="shared" si="1"/>
        <v/>
      </c>
      <c r="K27" s="56" t="str">
        <f t="shared" si="2"/>
        <v/>
      </c>
      <c r="L27" s="18"/>
    </row>
    <row r="28" customHeight="1" spans="1:12">
      <c r="A28" s="20" t="s">
        <v>329</v>
      </c>
      <c r="B28" s="118"/>
      <c r="C28" s="18"/>
      <c r="D28" s="119"/>
      <c r="E28" s="17"/>
      <c r="F28" s="328">
        <f>SUM(F8:F27)</f>
        <v>0</v>
      </c>
      <c r="G28" s="296"/>
      <c r="H28" s="17"/>
      <c r="I28" s="17">
        <f>SUM(I8:I27)</f>
        <v>0</v>
      </c>
      <c r="J28" s="39" t="str">
        <f t="shared" si="1"/>
        <v/>
      </c>
      <c r="K28" s="56" t="str">
        <f t="shared" si="2"/>
        <v/>
      </c>
      <c r="L28" s="18"/>
    </row>
    <row r="29" customHeight="1" spans="1:12">
      <c r="A29" s="22" t="e">
        <f>#REF!&amp;#REF!</f>
        <v>#REF!</v>
      </c>
      <c r="B29" s="9"/>
      <c r="C29" s="9"/>
      <c r="D29" s="8"/>
      <c r="E29" s="8"/>
      <c r="F29" s="9"/>
      <c r="G29" s="23"/>
      <c r="H29" s="23" t="e">
        <f>"评估人员："&amp;#REF!</f>
        <v>#REF!</v>
      </c>
      <c r="I29" s="23"/>
      <c r="J29" s="23"/>
      <c r="K29" s="23"/>
      <c r="L29" s="9"/>
    </row>
    <row r="30" customHeight="1" spans="1:12">
      <c r="A30" s="22" t="e">
        <f>CONCATENATE(#REF!,#REF!,#REF!,#REF!,#REF!,#REF!,#REF!)</f>
        <v>#REF!</v>
      </c>
      <c r="B30" s="9"/>
      <c r="C30" s="9"/>
      <c r="D30" s="9"/>
      <c r="E30" s="9"/>
      <c r="F30" s="9"/>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hyperlinks>
    <hyperlink ref="A1" location="索引目录!E19" display="返回索引页"/>
    <hyperlink ref="B1" location="存货汇总!B7" display="返回存货汇总表"/>
  </hyperlinks>
  <printOptions horizontalCentered="1"/>
  <pageMargins left="0.354166666666667" right="0.354166666666667" top="0.786805555555556" bottom="0.359722222222222" header="0.989583333333333" footer="0.369444444444444"/>
  <pageSetup paperSize="9" fitToHeight="0" orientation="landscape"/>
  <headerFooter alignWithMargins="0">
    <oddHeader>&amp;R&amp;"宋体,常规"&amp;10表&amp;"Times New Roman,常规"3-9-2
&amp;"宋体,常规"共&amp;"Times New Roman,常规"&amp;N&amp;"宋体,常规"页第&amp;"Times New Roman,常规"&amp;P&amp;"宋体,常规"页</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75" customWidth="1"/>
    <col min="2" max="2" width="15.5833333333333" customWidth="1"/>
    <col min="3" max="3" width="5.08333333333333" customWidth="1"/>
    <col min="4" max="4" width="10.25" customWidth="1"/>
    <col min="5" max="5" width="6.83333333333333" customWidth="1"/>
    <col min="6" max="6" width="13.0833333333333"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1.5833333333333" customWidth="1"/>
  </cols>
  <sheetData>
    <row r="1" ht="15.6" spans="1:12">
      <c r="A1" s="357" t="s">
        <v>126</v>
      </c>
      <c r="B1" s="297" t="s">
        <v>395</v>
      </c>
      <c r="C1" s="297"/>
      <c r="D1" s="3"/>
      <c r="E1" s="3"/>
      <c r="F1" s="3"/>
      <c r="G1" s="4"/>
      <c r="H1" s="4"/>
      <c r="I1" s="4"/>
      <c r="J1" s="4"/>
      <c r="K1" s="4"/>
      <c r="L1" s="3"/>
    </row>
    <row r="2" ht="30" hidden="1" customHeight="1" spans="1:12">
      <c r="A2" s="5" t="s">
        <v>412</v>
      </c>
      <c r="B2" s="26"/>
      <c r="C2" s="26"/>
      <c r="D2" s="26"/>
      <c r="E2" s="26"/>
      <c r="F2" s="26"/>
      <c r="G2" s="26"/>
      <c r="H2" s="26"/>
      <c r="I2" s="26"/>
      <c r="J2" s="26"/>
      <c r="K2" s="26"/>
      <c r="L2" s="26"/>
    </row>
    <row r="3" ht="30" customHeight="1" spans="1:12">
      <c r="A3" s="5" t="s">
        <v>413</v>
      </c>
      <c r="B3" s="26"/>
      <c r="C3" s="26"/>
      <c r="D3" s="26"/>
      <c r="E3" s="26"/>
      <c r="F3" s="26"/>
      <c r="G3" s="26"/>
      <c r="H3" s="26"/>
      <c r="I3" s="26"/>
      <c r="J3" s="26"/>
      <c r="K3" s="26"/>
      <c r="L3" s="26"/>
    </row>
    <row r="4" ht="14.15" customHeight="1" spans="1:12">
      <c r="A4" s="6" t="e">
        <f>CONCATENATE(#REF!,#REF!,#REF!,#REF!,#REF!,#REF!,#REF!)</f>
        <v>#REF!</v>
      </c>
      <c r="B4" s="6"/>
      <c r="C4" s="6"/>
      <c r="D4" s="6"/>
      <c r="E4" s="6"/>
      <c r="F4" s="7"/>
      <c r="G4" s="7"/>
      <c r="H4" s="7"/>
      <c r="I4" s="7"/>
      <c r="J4" s="7"/>
      <c r="K4" s="7"/>
      <c r="L4" s="7"/>
    </row>
    <row r="5" customHeight="1" spans="1:12">
      <c r="A5" s="8" t="e">
        <f>#REF!&amp;#REF!</f>
        <v>#REF!</v>
      </c>
      <c r="B5" s="9"/>
      <c r="C5" s="9"/>
      <c r="D5" s="300"/>
      <c r="E5" s="300"/>
      <c r="F5" s="300"/>
      <c r="G5" s="10"/>
      <c r="H5" s="10"/>
      <c r="I5" s="10"/>
      <c r="J5" s="10"/>
      <c r="K5" s="10"/>
      <c r="L5" s="11" t="s">
        <v>159</v>
      </c>
    </row>
    <row r="6" ht="18" customHeight="1" spans="1:12">
      <c r="A6" s="12" t="s">
        <v>161</v>
      </c>
      <c r="B6" s="12" t="s">
        <v>411</v>
      </c>
      <c r="C6" s="78" t="s">
        <v>400</v>
      </c>
      <c r="D6" s="12" t="s">
        <v>196</v>
      </c>
      <c r="E6" s="12"/>
      <c r="F6" s="58"/>
      <c r="G6" s="323" t="s">
        <v>401</v>
      </c>
      <c r="H6" s="12" t="s">
        <v>197</v>
      </c>
      <c r="I6" s="12"/>
      <c r="J6" s="12" t="s">
        <v>198</v>
      </c>
      <c r="K6" s="78" t="s">
        <v>269</v>
      </c>
      <c r="L6" s="12" t="s">
        <v>164</v>
      </c>
    </row>
    <row r="7" ht="18" customHeight="1" spans="1:12">
      <c r="A7" s="12"/>
      <c r="B7" s="12"/>
      <c r="C7" s="79"/>
      <c r="D7" s="12" t="s">
        <v>405</v>
      </c>
      <c r="E7" s="12" t="s">
        <v>406</v>
      </c>
      <c r="F7" s="369" t="s">
        <v>407</v>
      </c>
      <c r="G7" s="323"/>
      <c r="H7" s="12" t="s">
        <v>408</v>
      </c>
      <c r="I7" s="12" t="s">
        <v>407</v>
      </c>
      <c r="J7" s="12"/>
      <c r="K7" s="79"/>
      <c r="L7" s="12"/>
    </row>
    <row r="8" customHeight="1" spans="1:12">
      <c r="A8" s="74"/>
      <c r="B8" s="80"/>
      <c r="C8" s="81"/>
      <c r="D8" s="119"/>
      <c r="E8" s="17" t="str">
        <f>IF(D8=0,"",F8/D8)</f>
        <v/>
      </c>
      <c r="F8" s="328"/>
      <c r="G8" s="296"/>
      <c r="H8" s="17"/>
      <c r="I8" s="17"/>
      <c r="J8" s="39" t="str">
        <f>IF(I8-F8&lt;&gt;0,I8-F8,IF(F8&lt;&gt;0,0,""))</f>
        <v/>
      </c>
      <c r="K8" s="56" t="str">
        <f>IF(F8=0,"",(I8-F8)/F8*100)</f>
        <v/>
      </c>
      <c r="L8" s="18"/>
    </row>
    <row r="9" customHeight="1" spans="1:12">
      <c r="A9" s="14"/>
      <c r="B9" s="15"/>
      <c r="C9" s="18"/>
      <c r="D9" s="119"/>
      <c r="E9" s="17" t="str">
        <f t="shared" ref="E9:E26" si="0">IF(D9=0,"",F9/D9)</f>
        <v/>
      </c>
      <c r="F9" s="328"/>
      <c r="G9" s="296"/>
      <c r="H9" s="17"/>
      <c r="I9" s="17"/>
      <c r="J9" s="39" t="str">
        <f t="shared" ref="J9:J28" si="1">IF(I9-F9&lt;&gt;0,I9-F9,IF(F9&lt;&gt;0,0,""))</f>
        <v/>
      </c>
      <c r="K9" s="56" t="str">
        <f t="shared" ref="K9:K28" si="2">IF(F9=0,"",(I9-F9)/F9*100)</f>
        <v/>
      </c>
      <c r="L9" s="18"/>
    </row>
    <row r="10" customHeight="1" spans="1:12">
      <c r="A10" s="14"/>
      <c r="B10" s="15"/>
      <c r="C10" s="18"/>
      <c r="D10" s="119"/>
      <c r="E10" s="17" t="str">
        <f t="shared" si="0"/>
        <v/>
      </c>
      <c r="F10" s="328"/>
      <c r="G10" s="296"/>
      <c r="H10" s="17"/>
      <c r="I10" s="17"/>
      <c r="J10" s="39" t="str">
        <f t="shared" si="1"/>
        <v/>
      </c>
      <c r="K10" s="56" t="str">
        <f t="shared" si="2"/>
        <v/>
      </c>
      <c r="L10" s="18"/>
    </row>
    <row r="11" customHeight="1" spans="1:12">
      <c r="A11" s="14"/>
      <c r="B11" s="15"/>
      <c r="C11" s="18"/>
      <c r="D11" s="119"/>
      <c r="E11" s="17" t="str">
        <f t="shared" si="0"/>
        <v/>
      </c>
      <c r="F11" s="328"/>
      <c r="G11" s="296"/>
      <c r="H11" s="17"/>
      <c r="I11" s="17"/>
      <c r="J11" s="39" t="str">
        <f t="shared" si="1"/>
        <v/>
      </c>
      <c r="K11" s="56" t="str">
        <f t="shared" si="2"/>
        <v/>
      </c>
      <c r="L11" s="18"/>
    </row>
    <row r="12" customHeight="1" spans="1:12">
      <c r="A12" s="14"/>
      <c r="B12" s="15"/>
      <c r="C12" s="18"/>
      <c r="D12" s="119"/>
      <c r="E12" s="17" t="str">
        <f t="shared" si="0"/>
        <v/>
      </c>
      <c r="F12" s="328"/>
      <c r="G12" s="296"/>
      <c r="H12" s="17"/>
      <c r="I12" s="17"/>
      <c r="J12" s="39" t="str">
        <f t="shared" si="1"/>
        <v/>
      </c>
      <c r="K12" s="56" t="str">
        <f t="shared" si="2"/>
        <v/>
      </c>
      <c r="L12" s="18"/>
    </row>
    <row r="13" customHeight="1" spans="1:12">
      <c r="A13" s="14"/>
      <c r="B13" s="15"/>
      <c r="C13" s="18"/>
      <c r="D13" s="119"/>
      <c r="E13" s="17" t="str">
        <f t="shared" si="0"/>
        <v/>
      </c>
      <c r="F13" s="328"/>
      <c r="G13" s="296"/>
      <c r="H13" s="17"/>
      <c r="I13" s="17"/>
      <c r="J13" s="39" t="str">
        <f t="shared" si="1"/>
        <v/>
      </c>
      <c r="K13" s="56" t="str">
        <f t="shared" si="2"/>
        <v/>
      </c>
      <c r="L13" s="18"/>
    </row>
    <row r="14" customHeight="1" spans="1:12">
      <c r="A14" s="14"/>
      <c r="B14" s="15"/>
      <c r="C14" s="18"/>
      <c r="D14" s="119"/>
      <c r="E14" s="17" t="str">
        <f t="shared" si="0"/>
        <v/>
      </c>
      <c r="F14" s="328"/>
      <c r="G14" s="296"/>
      <c r="H14" s="17"/>
      <c r="I14" s="17"/>
      <c r="J14" s="39" t="str">
        <f t="shared" si="1"/>
        <v/>
      </c>
      <c r="K14" s="56" t="str">
        <f t="shared" si="2"/>
        <v/>
      </c>
      <c r="L14" s="18"/>
    </row>
    <row r="15" customHeight="1" spans="1:12">
      <c r="A15" s="14"/>
      <c r="B15" s="15"/>
      <c r="C15" s="18"/>
      <c r="D15" s="119"/>
      <c r="E15" s="17" t="str">
        <f t="shared" si="0"/>
        <v/>
      </c>
      <c r="F15" s="328"/>
      <c r="G15" s="296"/>
      <c r="H15" s="17"/>
      <c r="I15" s="17"/>
      <c r="J15" s="39" t="str">
        <f t="shared" si="1"/>
        <v/>
      </c>
      <c r="K15" s="56" t="str">
        <f t="shared" si="2"/>
        <v/>
      </c>
      <c r="L15" s="18"/>
    </row>
    <row r="16" customHeight="1" spans="1:12">
      <c r="A16" s="14"/>
      <c r="B16" s="15"/>
      <c r="C16" s="18"/>
      <c r="D16" s="119"/>
      <c r="E16" s="17" t="str">
        <f t="shared" si="0"/>
        <v/>
      </c>
      <c r="F16" s="328"/>
      <c r="G16" s="296"/>
      <c r="H16" s="17"/>
      <c r="I16" s="17"/>
      <c r="J16" s="39" t="str">
        <f t="shared" si="1"/>
        <v/>
      </c>
      <c r="K16" s="56" t="str">
        <f t="shared" si="2"/>
        <v/>
      </c>
      <c r="L16" s="18"/>
    </row>
    <row r="17" customHeight="1" spans="1:12">
      <c r="A17" s="14"/>
      <c r="B17" s="15"/>
      <c r="C17" s="18"/>
      <c r="D17" s="119"/>
      <c r="E17" s="17" t="str">
        <f t="shared" si="0"/>
        <v/>
      </c>
      <c r="F17" s="328"/>
      <c r="G17" s="296"/>
      <c r="H17" s="17"/>
      <c r="I17" s="17"/>
      <c r="J17" s="39" t="str">
        <f t="shared" si="1"/>
        <v/>
      </c>
      <c r="K17" s="56" t="str">
        <f t="shared" si="2"/>
        <v/>
      </c>
      <c r="L17" s="18"/>
    </row>
    <row r="18" customHeight="1" spans="1:12">
      <c r="A18" s="14"/>
      <c r="B18" s="15"/>
      <c r="C18" s="18"/>
      <c r="D18" s="119"/>
      <c r="E18" s="17" t="str">
        <f t="shared" si="0"/>
        <v/>
      </c>
      <c r="F18" s="328"/>
      <c r="G18" s="296"/>
      <c r="H18" s="17"/>
      <c r="I18" s="17"/>
      <c r="J18" s="39" t="str">
        <f t="shared" si="1"/>
        <v/>
      </c>
      <c r="K18" s="56" t="str">
        <f t="shared" si="2"/>
        <v/>
      </c>
      <c r="L18" s="18"/>
    </row>
    <row r="19" customHeight="1" spans="1:12">
      <c r="A19" s="14"/>
      <c r="B19" s="15"/>
      <c r="C19" s="18"/>
      <c r="D19" s="119"/>
      <c r="E19" s="17" t="str">
        <f t="shared" si="0"/>
        <v/>
      </c>
      <c r="F19" s="328"/>
      <c r="G19" s="296"/>
      <c r="H19" s="17"/>
      <c r="I19" s="17"/>
      <c r="J19" s="39" t="str">
        <f t="shared" si="1"/>
        <v/>
      </c>
      <c r="K19" s="56" t="str">
        <f t="shared" si="2"/>
        <v/>
      </c>
      <c r="L19" s="18"/>
    </row>
    <row r="20" customHeight="1" spans="1:12">
      <c r="A20" s="14"/>
      <c r="B20" s="15"/>
      <c r="C20" s="18"/>
      <c r="D20" s="119"/>
      <c r="E20" s="17" t="str">
        <f t="shared" si="0"/>
        <v/>
      </c>
      <c r="F20" s="328"/>
      <c r="G20" s="296"/>
      <c r="H20" s="17"/>
      <c r="I20" s="17"/>
      <c r="J20" s="39" t="str">
        <f t="shared" si="1"/>
        <v/>
      </c>
      <c r="K20" s="56" t="str">
        <f t="shared" si="2"/>
        <v/>
      </c>
      <c r="L20" s="18"/>
    </row>
    <row r="21" customHeight="1" spans="1:12">
      <c r="A21" s="14"/>
      <c r="B21" s="15"/>
      <c r="C21" s="18"/>
      <c r="D21" s="119"/>
      <c r="E21" s="17" t="str">
        <f t="shared" si="0"/>
        <v/>
      </c>
      <c r="F21" s="328"/>
      <c r="G21" s="296"/>
      <c r="H21" s="17"/>
      <c r="I21" s="17"/>
      <c r="J21" s="39" t="str">
        <f t="shared" si="1"/>
        <v/>
      </c>
      <c r="K21" s="56" t="str">
        <f t="shared" si="2"/>
        <v/>
      </c>
      <c r="L21" s="18"/>
    </row>
    <row r="22" customHeight="1" spans="1:12">
      <c r="A22" s="14"/>
      <c r="B22" s="15"/>
      <c r="C22" s="18"/>
      <c r="D22" s="119"/>
      <c r="E22" s="17" t="str">
        <f t="shared" si="0"/>
        <v/>
      </c>
      <c r="F22" s="328"/>
      <c r="G22" s="296"/>
      <c r="H22" s="17"/>
      <c r="I22" s="17"/>
      <c r="J22" s="39" t="str">
        <f t="shared" si="1"/>
        <v/>
      </c>
      <c r="K22" s="56" t="str">
        <f t="shared" si="2"/>
        <v/>
      </c>
      <c r="L22" s="18"/>
    </row>
    <row r="23" customHeight="1" spans="1:12">
      <c r="A23" s="14"/>
      <c r="B23" s="15"/>
      <c r="C23" s="18"/>
      <c r="D23" s="119"/>
      <c r="E23" s="17" t="str">
        <f t="shared" si="0"/>
        <v/>
      </c>
      <c r="F23" s="328"/>
      <c r="G23" s="296"/>
      <c r="H23" s="17"/>
      <c r="I23" s="17"/>
      <c r="J23" s="39" t="str">
        <f t="shared" si="1"/>
        <v/>
      </c>
      <c r="K23" s="56" t="str">
        <f t="shared" si="2"/>
        <v/>
      </c>
      <c r="L23" s="18"/>
    </row>
    <row r="24" customHeight="1" spans="1:12">
      <c r="A24" s="14"/>
      <c r="B24" s="15"/>
      <c r="C24" s="18"/>
      <c r="D24" s="119"/>
      <c r="E24" s="17" t="str">
        <f t="shared" si="0"/>
        <v/>
      </c>
      <c r="F24" s="328"/>
      <c r="G24" s="296"/>
      <c r="H24" s="17"/>
      <c r="I24" s="17"/>
      <c r="J24" s="39" t="str">
        <f t="shared" si="1"/>
        <v/>
      </c>
      <c r="K24" s="56" t="str">
        <f t="shared" si="2"/>
        <v/>
      </c>
      <c r="L24" s="18"/>
    </row>
    <row r="25" customHeight="1" spans="1:12">
      <c r="A25" s="14"/>
      <c r="B25" s="15"/>
      <c r="C25" s="18"/>
      <c r="D25" s="119"/>
      <c r="E25" s="17" t="str">
        <f t="shared" si="0"/>
        <v/>
      </c>
      <c r="F25" s="328"/>
      <c r="G25" s="296"/>
      <c r="H25" s="17"/>
      <c r="I25" s="17"/>
      <c r="J25" s="39" t="str">
        <f t="shared" si="1"/>
        <v/>
      </c>
      <c r="K25" s="56" t="str">
        <f t="shared" si="2"/>
        <v/>
      </c>
      <c r="L25" s="18"/>
    </row>
    <row r="26" customHeight="1" spans="1:12">
      <c r="A26" s="14"/>
      <c r="B26" s="15"/>
      <c r="C26" s="18"/>
      <c r="D26" s="119"/>
      <c r="E26" s="17" t="str">
        <f t="shared" si="0"/>
        <v/>
      </c>
      <c r="F26" s="328"/>
      <c r="G26" s="296"/>
      <c r="H26" s="17"/>
      <c r="I26" s="17"/>
      <c r="J26" s="39" t="str">
        <f t="shared" si="1"/>
        <v/>
      </c>
      <c r="K26" s="56" t="str">
        <f t="shared" si="2"/>
        <v/>
      </c>
      <c r="L26" s="18"/>
    </row>
    <row r="27" customHeight="1" spans="1:12">
      <c r="A27" s="14"/>
      <c r="B27" s="15"/>
      <c r="C27" s="18"/>
      <c r="D27" s="119"/>
      <c r="E27" s="17"/>
      <c r="F27" s="328"/>
      <c r="G27" s="296"/>
      <c r="H27" s="17"/>
      <c r="I27" s="17"/>
      <c r="J27" s="39" t="str">
        <f t="shared" si="1"/>
        <v/>
      </c>
      <c r="K27" s="56" t="str">
        <f t="shared" si="2"/>
        <v/>
      </c>
      <c r="L27" s="18"/>
    </row>
    <row r="28" customHeight="1" spans="1:12">
      <c r="A28" s="20" t="s">
        <v>329</v>
      </c>
      <c r="B28" s="21"/>
      <c r="C28" s="18"/>
      <c r="D28" s="119"/>
      <c r="E28" s="17"/>
      <c r="F28" s="328">
        <f>SUM(F8:F27)</f>
        <v>0</v>
      </c>
      <c r="G28" s="296"/>
      <c r="H28" s="17"/>
      <c r="I28" s="17">
        <f>SUM(I8:I27)</f>
        <v>0</v>
      </c>
      <c r="J28" s="39" t="str">
        <f t="shared" si="1"/>
        <v/>
      </c>
      <c r="K28" s="56" t="str">
        <f t="shared" si="2"/>
        <v/>
      </c>
      <c r="L28" s="18"/>
    </row>
    <row r="29" customHeight="1" spans="1:12">
      <c r="A29" s="22" t="e">
        <f>#REF!&amp;#REF!</f>
        <v>#REF!</v>
      </c>
      <c r="B29" s="9"/>
      <c r="C29" s="9"/>
      <c r="D29" s="300"/>
      <c r="E29" s="300"/>
      <c r="F29" s="300"/>
      <c r="G29" s="23"/>
      <c r="H29" s="23" t="e">
        <f>"评估人员："&amp;#REF!</f>
        <v>#REF!</v>
      </c>
      <c r="I29" s="23"/>
      <c r="J29" s="23"/>
      <c r="K29" s="23"/>
      <c r="L29" s="9"/>
    </row>
    <row r="30" customHeight="1" spans="1:12">
      <c r="A30" s="22" t="e">
        <f>CONCATENATE(#REF!,#REF!,#REF!,#REF!,#REF!,#REF!,#REF!)</f>
        <v>#REF!</v>
      </c>
      <c r="B30" s="9"/>
      <c r="C30" s="9"/>
      <c r="D30" s="300"/>
      <c r="E30" s="300"/>
      <c r="F30" s="300"/>
      <c r="G30" s="23"/>
      <c r="H30" s="23"/>
      <c r="I30" s="23"/>
      <c r="J30" s="23"/>
      <c r="K30" s="23"/>
      <c r="L30" s="9"/>
    </row>
  </sheetData>
  <mergeCells count="12">
    <mergeCell ref="A2:L2"/>
    <mergeCell ref="A3:L3"/>
    <mergeCell ref="A4:L4"/>
    <mergeCell ref="D6:F6"/>
    <mergeCell ref="H6:I6"/>
    <mergeCell ref="A6:A7"/>
    <mergeCell ref="B6:B7"/>
    <mergeCell ref="C6:C7"/>
    <mergeCell ref="G6:G7"/>
    <mergeCell ref="J6:J7"/>
    <mergeCell ref="K6:K7"/>
    <mergeCell ref="L6:L7"/>
  </mergeCells>
  <hyperlinks>
    <hyperlink ref="A1" location="索引目录!E20" display="返回索引页"/>
    <hyperlink ref="B1" location="存货汇总!B8"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Roman,常规"3-9-3
&amp;"宋体,常规"共&amp;"Times New Roman,常规"&amp;N&amp;"宋体,常规"页第&amp;"Times New Roman,常规"&amp;P&amp;"宋体,常规"页</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83333333333333" customWidth="1"/>
    <col min="2" max="3" width="16.25" customWidth="1"/>
    <col min="4" max="4" width="4.08333333333333" customWidth="1"/>
    <col min="5" max="6" width="10.5833333333333" customWidth="1"/>
    <col min="7" max="7" width="8.083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13.5" customWidth="1"/>
  </cols>
  <sheetData>
    <row r="1" ht="15.6" spans="1:13">
      <c r="A1" s="357" t="s">
        <v>126</v>
      </c>
      <c r="B1" s="287" t="s">
        <v>395</v>
      </c>
      <c r="C1" s="354"/>
      <c r="D1" s="24"/>
      <c r="E1" s="3"/>
      <c r="F1" s="3"/>
      <c r="G1" s="3"/>
      <c r="H1" s="4"/>
      <c r="I1" s="4"/>
      <c r="J1" s="4"/>
      <c r="K1" s="4"/>
      <c r="L1" s="4"/>
      <c r="M1" s="3"/>
    </row>
    <row r="2" ht="30" hidden="1" customHeight="1" spans="1:13">
      <c r="A2" s="5" t="s">
        <v>414</v>
      </c>
      <c r="B2" s="5"/>
      <c r="C2" s="5"/>
      <c r="D2" s="5"/>
      <c r="E2" s="5"/>
      <c r="F2" s="5"/>
      <c r="G2" s="5"/>
      <c r="H2" s="5"/>
      <c r="I2" s="5"/>
      <c r="J2" s="5"/>
      <c r="K2" s="5"/>
      <c r="L2" s="5"/>
      <c r="M2" s="5"/>
    </row>
    <row r="3" ht="30" customHeight="1" spans="1:13">
      <c r="A3" s="5" t="s">
        <v>415</v>
      </c>
      <c r="B3" s="5"/>
      <c r="C3" s="5"/>
      <c r="D3" s="5"/>
      <c r="E3" s="5"/>
      <c r="F3" s="5"/>
      <c r="G3" s="5"/>
      <c r="H3" s="5"/>
      <c r="I3" s="5"/>
      <c r="J3" s="5"/>
      <c r="K3" s="5"/>
      <c r="L3" s="5"/>
      <c r="M3" s="5"/>
    </row>
    <row r="4" ht="14.15" customHeight="1" spans="1:13">
      <c r="A4" s="6" t="e">
        <f>CONCATENATE(#REF!,#REF!,#REF!,#REF!,#REF!,#REF!,#REF!)</f>
        <v>#REF!</v>
      </c>
      <c r="B4" s="6"/>
      <c r="C4" s="6"/>
      <c r="D4" s="6"/>
      <c r="E4" s="6"/>
      <c r="F4" s="6"/>
      <c r="G4" s="6"/>
      <c r="H4" s="6"/>
      <c r="I4" s="6"/>
      <c r="J4" s="6"/>
      <c r="K4" s="6"/>
      <c r="L4" s="6"/>
      <c r="M4" s="6"/>
    </row>
    <row r="5" customHeight="1" spans="1:13">
      <c r="A5" s="8" t="e">
        <f>#REF!&amp;#REF!</f>
        <v>#REF!</v>
      </c>
      <c r="B5" s="9"/>
      <c r="C5" s="9"/>
      <c r="D5" s="9"/>
      <c r="E5" s="9"/>
      <c r="F5" s="9"/>
      <c r="G5" s="9"/>
      <c r="H5" s="10"/>
      <c r="I5" s="10"/>
      <c r="J5" s="10"/>
      <c r="K5" s="10"/>
      <c r="L5" s="10"/>
      <c r="M5" s="11" t="s">
        <v>159</v>
      </c>
    </row>
    <row r="6" ht="18" customHeight="1" spans="1:13">
      <c r="A6" s="31" t="s">
        <v>161</v>
      </c>
      <c r="B6" s="31" t="s">
        <v>411</v>
      </c>
      <c r="C6" s="78" t="s">
        <v>416</v>
      </c>
      <c r="D6" s="78" t="s">
        <v>400</v>
      </c>
      <c r="E6" s="12" t="s">
        <v>196</v>
      </c>
      <c r="F6" s="12"/>
      <c r="G6" s="58"/>
      <c r="H6" s="323" t="s">
        <v>401</v>
      </c>
      <c r="I6" s="12" t="s">
        <v>197</v>
      </c>
      <c r="J6" s="12"/>
      <c r="K6" s="12" t="s">
        <v>198</v>
      </c>
      <c r="L6" s="78" t="s">
        <v>269</v>
      </c>
      <c r="M6" s="31" t="s">
        <v>164</v>
      </c>
    </row>
    <row r="7" ht="18" customHeight="1" spans="1:13">
      <c r="A7" s="33"/>
      <c r="B7" s="33"/>
      <c r="C7" s="79"/>
      <c r="D7" s="79"/>
      <c r="E7" s="12" t="s">
        <v>405</v>
      </c>
      <c r="F7" s="12" t="s">
        <v>406</v>
      </c>
      <c r="G7" s="369" t="s">
        <v>407</v>
      </c>
      <c r="H7" s="323"/>
      <c r="I7" s="12" t="s">
        <v>408</v>
      </c>
      <c r="J7" s="12" t="s">
        <v>407</v>
      </c>
      <c r="K7" s="12"/>
      <c r="L7" s="79"/>
      <c r="M7" s="33"/>
    </row>
    <row r="8" customHeight="1" spans="1:13">
      <c r="A8" s="74"/>
      <c r="B8" s="292"/>
      <c r="C8" s="81"/>
      <c r="D8" s="81"/>
      <c r="E8" s="119"/>
      <c r="F8" s="17" t="str">
        <f>IF(E8=0,"",G8/E8)</f>
        <v/>
      </c>
      <c r="G8" s="328"/>
      <c r="H8" s="296"/>
      <c r="I8" s="17"/>
      <c r="J8" s="17"/>
      <c r="K8" s="39" t="str">
        <f>IF(J8-G8&lt;&gt;0,J8-G8,IF(G8&lt;&gt;0,0,""))</f>
        <v/>
      </c>
      <c r="L8" s="56" t="str">
        <f>IF(G8=0,"",(J8-G8)/G8*100)</f>
        <v/>
      </c>
      <c r="M8" s="18"/>
    </row>
    <row r="9" customHeight="1" spans="1:13">
      <c r="A9" s="14"/>
      <c r="B9" s="15"/>
      <c r="C9" s="18"/>
      <c r="D9" s="18"/>
      <c r="E9" s="119"/>
      <c r="F9" s="17" t="str">
        <f t="shared" ref="F9:F26" si="0">IF(E9=0,"",G9/E9)</f>
        <v/>
      </c>
      <c r="G9" s="328"/>
      <c r="H9" s="296"/>
      <c r="I9" s="17"/>
      <c r="J9" s="17"/>
      <c r="K9" s="39" t="str">
        <f t="shared" ref="K9:K28" si="1">IF(J9-G9&lt;&gt;0,J9-G9,IF(G9&lt;&gt;0,0,""))</f>
        <v/>
      </c>
      <c r="L9" s="56" t="str">
        <f t="shared" ref="L9:L28" si="2">IF(G9=0,"",(J9-G9)/G9*100)</f>
        <v/>
      </c>
      <c r="M9" s="18"/>
    </row>
    <row r="10" customHeight="1" spans="1:13">
      <c r="A10" s="14"/>
      <c r="B10" s="15"/>
      <c r="C10" s="18"/>
      <c r="D10" s="18"/>
      <c r="E10" s="119"/>
      <c r="F10" s="17" t="str">
        <f t="shared" si="0"/>
        <v/>
      </c>
      <c r="G10" s="328"/>
      <c r="H10" s="296"/>
      <c r="I10" s="17"/>
      <c r="J10" s="17"/>
      <c r="K10" s="39" t="str">
        <f t="shared" si="1"/>
        <v/>
      </c>
      <c r="L10" s="56" t="str">
        <f t="shared" si="2"/>
        <v/>
      </c>
      <c r="M10" s="18"/>
    </row>
    <row r="11" customHeight="1" spans="1:13">
      <c r="A11" s="14"/>
      <c r="B11" s="15"/>
      <c r="C11" s="18"/>
      <c r="D11" s="18"/>
      <c r="E11" s="119"/>
      <c r="F11" s="17" t="str">
        <f t="shared" si="0"/>
        <v/>
      </c>
      <c r="G11" s="328"/>
      <c r="H11" s="296"/>
      <c r="I11" s="17"/>
      <c r="J11" s="17"/>
      <c r="K11" s="39" t="str">
        <f t="shared" si="1"/>
        <v/>
      </c>
      <c r="L11" s="56" t="str">
        <f t="shared" si="2"/>
        <v/>
      </c>
      <c r="M11" s="18"/>
    </row>
    <row r="12" customHeight="1" spans="1:13">
      <c r="A12" s="14"/>
      <c r="B12" s="15"/>
      <c r="C12" s="18"/>
      <c r="D12" s="18"/>
      <c r="E12" s="119"/>
      <c r="F12" s="17" t="str">
        <f t="shared" si="0"/>
        <v/>
      </c>
      <c r="G12" s="328"/>
      <c r="H12" s="296"/>
      <c r="I12" s="17"/>
      <c r="J12" s="17"/>
      <c r="K12" s="39" t="str">
        <f t="shared" si="1"/>
        <v/>
      </c>
      <c r="L12" s="56" t="str">
        <f t="shared" si="2"/>
        <v/>
      </c>
      <c r="M12" s="18"/>
    </row>
    <row r="13" customHeight="1" spans="1:13">
      <c r="A13" s="14"/>
      <c r="B13" s="15"/>
      <c r="C13" s="18"/>
      <c r="D13" s="18"/>
      <c r="E13" s="119"/>
      <c r="F13" s="17" t="str">
        <f t="shared" si="0"/>
        <v/>
      </c>
      <c r="G13" s="328"/>
      <c r="H13" s="296"/>
      <c r="I13" s="17"/>
      <c r="J13" s="17"/>
      <c r="K13" s="39" t="str">
        <f t="shared" si="1"/>
        <v/>
      </c>
      <c r="L13" s="56" t="str">
        <f t="shared" si="2"/>
        <v/>
      </c>
      <c r="M13" s="18"/>
    </row>
    <row r="14" customHeight="1" spans="1:13">
      <c r="A14" s="14"/>
      <c r="B14" s="15"/>
      <c r="C14" s="18"/>
      <c r="D14" s="18"/>
      <c r="E14" s="119"/>
      <c r="F14" s="17" t="str">
        <f t="shared" si="0"/>
        <v/>
      </c>
      <c r="G14" s="328"/>
      <c r="H14" s="296"/>
      <c r="I14" s="17"/>
      <c r="J14" s="17"/>
      <c r="K14" s="39" t="str">
        <f t="shared" si="1"/>
        <v/>
      </c>
      <c r="L14" s="56" t="str">
        <f t="shared" si="2"/>
        <v/>
      </c>
      <c r="M14" s="18"/>
    </row>
    <row r="15" customHeight="1" spans="1:13">
      <c r="A15" s="14"/>
      <c r="B15" s="15"/>
      <c r="C15" s="18"/>
      <c r="D15" s="18"/>
      <c r="E15" s="119"/>
      <c r="F15" s="17" t="str">
        <f t="shared" si="0"/>
        <v/>
      </c>
      <c r="G15" s="328"/>
      <c r="H15" s="296"/>
      <c r="I15" s="17"/>
      <c r="J15" s="17"/>
      <c r="K15" s="39" t="str">
        <f t="shared" si="1"/>
        <v/>
      </c>
      <c r="L15" s="56" t="str">
        <f t="shared" si="2"/>
        <v/>
      </c>
      <c r="M15" s="18"/>
    </row>
    <row r="16" customHeight="1" spans="1:13">
      <c r="A16" s="14"/>
      <c r="B16" s="15"/>
      <c r="C16" s="18"/>
      <c r="D16" s="18"/>
      <c r="E16" s="119"/>
      <c r="F16" s="17" t="str">
        <f t="shared" si="0"/>
        <v/>
      </c>
      <c r="G16" s="328"/>
      <c r="H16" s="296"/>
      <c r="I16" s="17"/>
      <c r="J16" s="17"/>
      <c r="K16" s="39" t="str">
        <f t="shared" si="1"/>
        <v/>
      </c>
      <c r="L16" s="56" t="str">
        <f t="shared" si="2"/>
        <v/>
      </c>
      <c r="M16" s="18"/>
    </row>
    <row r="17" customHeight="1" spans="1:13">
      <c r="A17" s="14"/>
      <c r="B17" s="15"/>
      <c r="C17" s="18"/>
      <c r="D17" s="18"/>
      <c r="E17" s="119"/>
      <c r="F17" s="17" t="str">
        <f t="shared" si="0"/>
        <v/>
      </c>
      <c r="G17" s="328"/>
      <c r="H17" s="296"/>
      <c r="I17" s="17"/>
      <c r="J17" s="17"/>
      <c r="K17" s="39" t="str">
        <f t="shared" si="1"/>
        <v/>
      </c>
      <c r="L17" s="56" t="str">
        <f t="shared" si="2"/>
        <v/>
      </c>
      <c r="M17" s="18"/>
    </row>
    <row r="18" customHeight="1" spans="1:13">
      <c r="A18" s="14"/>
      <c r="B18" s="15"/>
      <c r="C18" s="18"/>
      <c r="D18" s="18"/>
      <c r="E18" s="119"/>
      <c r="F18" s="17" t="str">
        <f t="shared" si="0"/>
        <v/>
      </c>
      <c r="G18" s="328"/>
      <c r="H18" s="296"/>
      <c r="I18" s="17"/>
      <c r="J18" s="17"/>
      <c r="K18" s="39" t="str">
        <f t="shared" si="1"/>
        <v/>
      </c>
      <c r="L18" s="56" t="str">
        <f t="shared" si="2"/>
        <v/>
      </c>
      <c r="M18" s="18"/>
    </row>
    <row r="19" customHeight="1" spans="1:13">
      <c r="A19" s="14"/>
      <c r="B19" s="15"/>
      <c r="C19" s="18"/>
      <c r="D19" s="18"/>
      <c r="E19" s="119"/>
      <c r="F19" s="17" t="str">
        <f t="shared" si="0"/>
        <v/>
      </c>
      <c r="G19" s="328"/>
      <c r="H19" s="296"/>
      <c r="I19" s="17"/>
      <c r="J19" s="17"/>
      <c r="K19" s="39" t="str">
        <f t="shared" si="1"/>
        <v/>
      </c>
      <c r="L19" s="56" t="str">
        <f t="shared" si="2"/>
        <v/>
      </c>
      <c r="M19" s="18"/>
    </row>
    <row r="20" customHeight="1" spans="1:13">
      <c r="A20" s="14"/>
      <c r="B20" s="15"/>
      <c r="C20" s="18"/>
      <c r="D20" s="18"/>
      <c r="E20" s="119"/>
      <c r="F20" s="17" t="str">
        <f t="shared" si="0"/>
        <v/>
      </c>
      <c r="G20" s="328"/>
      <c r="H20" s="296"/>
      <c r="I20" s="17"/>
      <c r="J20" s="17"/>
      <c r="K20" s="39" t="str">
        <f t="shared" si="1"/>
        <v/>
      </c>
      <c r="L20" s="56" t="str">
        <f t="shared" si="2"/>
        <v/>
      </c>
      <c r="M20" s="18"/>
    </row>
    <row r="21" customHeight="1" spans="1:13">
      <c r="A21" s="14"/>
      <c r="B21" s="15"/>
      <c r="C21" s="18"/>
      <c r="D21" s="18"/>
      <c r="E21" s="119"/>
      <c r="F21" s="17" t="str">
        <f t="shared" si="0"/>
        <v/>
      </c>
      <c r="G21" s="328"/>
      <c r="H21" s="296"/>
      <c r="I21" s="17"/>
      <c r="J21" s="17"/>
      <c r="K21" s="39" t="str">
        <f t="shared" si="1"/>
        <v/>
      </c>
      <c r="L21" s="56" t="str">
        <f t="shared" si="2"/>
        <v/>
      </c>
      <c r="M21" s="18"/>
    </row>
    <row r="22" customHeight="1" spans="1:13">
      <c r="A22" s="14"/>
      <c r="B22" s="15"/>
      <c r="C22" s="18"/>
      <c r="D22" s="18"/>
      <c r="E22" s="119"/>
      <c r="F22" s="17" t="str">
        <f t="shared" si="0"/>
        <v/>
      </c>
      <c r="G22" s="328"/>
      <c r="H22" s="296"/>
      <c r="I22" s="17"/>
      <c r="J22" s="17"/>
      <c r="K22" s="39" t="str">
        <f t="shared" si="1"/>
        <v/>
      </c>
      <c r="L22" s="56" t="str">
        <f t="shared" si="2"/>
        <v/>
      </c>
      <c r="M22" s="18"/>
    </row>
    <row r="23" customHeight="1" spans="1:13">
      <c r="A23" s="14"/>
      <c r="B23" s="15"/>
      <c r="C23" s="18"/>
      <c r="D23" s="18"/>
      <c r="E23" s="119"/>
      <c r="F23" s="17" t="str">
        <f t="shared" si="0"/>
        <v/>
      </c>
      <c r="G23" s="328"/>
      <c r="H23" s="296"/>
      <c r="I23" s="17"/>
      <c r="J23" s="17"/>
      <c r="K23" s="39" t="str">
        <f t="shared" si="1"/>
        <v/>
      </c>
      <c r="L23" s="56" t="str">
        <f t="shared" si="2"/>
        <v/>
      </c>
      <c r="M23" s="18"/>
    </row>
    <row r="24" customHeight="1" spans="1:13">
      <c r="A24" s="14"/>
      <c r="B24" s="15"/>
      <c r="C24" s="18"/>
      <c r="D24" s="18"/>
      <c r="E24" s="119"/>
      <c r="F24" s="17" t="str">
        <f t="shared" si="0"/>
        <v/>
      </c>
      <c r="G24" s="328"/>
      <c r="H24" s="296"/>
      <c r="I24" s="17"/>
      <c r="J24" s="17"/>
      <c r="K24" s="39" t="str">
        <f t="shared" si="1"/>
        <v/>
      </c>
      <c r="L24" s="56" t="str">
        <f t="shared" si="2"/>
        <v/>
      </c>
      <c r="M24" s="18"/>
    </row>
    <row r="25" customHeight="1" spans="1:13">
      <c r="A25" s="14"/>
      <c r="B25" s="15"/>
      <c r="C25" s="18"/>
      <c r="D25" s="18"/>
      <c r="E25" s="119"/>
      <c r="F25" s="17" t="str">
        <f t="shared" si="0"/>
        <v/>
      </c>
      <c r="G25" s="328"/>
      <c r="H25" s="296"/>
      <c r="I25" s="17"/>
      <c r="J25" s="17"/>
      <c r="K25" s="39" t="str">
        <f t="shared" si="1"/>
        <v/>
      </c>
      <c r="L25" s="56" t="str">
        <f t="shared" si="2"/>
        <v/>
      </c>
      <c r="M25" s="18"/>
    </row>
    <row r="26" customHeight="1" spans="1:13">
      <c r="A26" s="14"/>
      <c r="B26" s="15"/>
      <c r="C26" s="18"/>
      <c r="D26" s="18"/>
      <c r="E26" s="119"/>
      <c r="F26" s="17" t="str">
        <f t="shared" si="0"/>
        <v/>
      </c>
      <c r="G26" s="328"/>
      <c r="H26" s="296"/>
      <c r="I26" s="17"/>
      <c r="J26" s="17"/>
      <c r="K26" s="39" t="str">
        <f t="shared" si="1"/>
        <v/>
      </c>
      <c r="L26" s="56" t="str">
        <f t="shared" si="2"/>
        <v/>
      </c>
      <c r="M26" s="18"/>
    </row>
    <row r="27" customHeight="1" spans="1:13">
      <c r="A27" s="14"/>
      <c r="B27" s="15"/>
      <c r="C27" s="18"/>
      <c r="D27" s="18"/>
      <c r="E27" s="119"/>
      <c r="F27" s="17"/>
      <c r="G27" s="328"/>
      <c r="H27" s="296"/>
      <c r="I27" s="17"/>
      <c r="J27" s="17"/>
      <c r="K27" s="39" t="str">
        <f t="shared" si="1"/>
        <v/>
      </c>
      <c r="L27" s="56" t="str">
        <f t="shared" si="2"/>
        <v/>
      </c>
      <c r="M27" s="18"/>
    </row>
    <row r="28" customHeight="1" spans="1:13">
      <c r="A28" s="20" t="s">
        <v>329</v>
      </c>
      <c r="B28" s="117"/>
      <c r="C28" s="118"/>
      <c r="D28" s="18"/>
      <c r="E28" s="119"/>
      <c r="F28" s="17"/>
      <c r="G28" s="328">
        <f>SUM(G8:G27)</f>
        <v>0</v>
      </c>
      <c r="H28" s="296"/>
      <c r="I28" s="17"/>
      <c r="J28" s="17">
        <f>SUM(J8:J27)</f>
        <v>0</v>
      </c>
      <c r="K28" s="39" t="str">
        <f t="shared" si="1"/>
        <v/>
      </c>
      <c r="L28" s="56" t="str">
        <f t="shared" si="2"/>
        <v/>
      </c>
      <c r="M28" s="18"/>
    </row>
    <row r="29" customHeight="1" spans="1:13">
      <c r="A29" s="22" t="e">
        <f>#REF!&amp;#REF!</f>
        <v>#REF!</v>
      </c>
      <c r="B29" s="9"/>
      <c r="C29" s="9"/>
      <c r="D29" s="9"/>
      <c r="E29" s="293"/>
      <c r="F29" s="293"/>
      <c r="G29" s="8"/>
      <c r="H29" s="23"/>
      <c r="I29" s="23" t="e">
        <f>"评估人员："&amp;#REF!</f>
        <v>#REF!</v>
      </c>
      <c r="J29" s="23"/>
      <c r="K29" s="23"/>
      <c r="L29" s="23"/>
      <c r="M29" s="9"/>
    </row>
    <row r="30" customHeight="1" spans="1:13">
      <c r="A30" s="9" t="e">
        <f>CONCATENATE(#REF!,#REF!,#REF!,#REF!,#REF!,#REF!,#REF!)</f>
        <v>#REF!</v>
      </c>
      <c r="B30" s="9"/>
      <c r="C30" s="9"/>
      <c r="D30" s="9"/>
      <c r="E30" s="293"/>
      <c r="F30" s="293"/>
      <c r="G30" s="293"/>
      <c r="H30" s="23"/>
      <c r="I30" s="23"/>
      <c r="J30" s="23"/>
      <c r="K30" s="23"/>
      <c r="L30" s="23"/>
      <c r="M30" s="9"/>
    </row>
  </sheetData>
  <mergeCells count="14">
    <mergeCell ref="A2:M2"/>
    <mergeCell ref="A3:M3"/>
    <mergeCell ref="A4:M4"/>
    <mergeCell ref="E6:G6"/>
    <mergeCell ref="I6:J6"/>
    <mergeCell ref="A28:C28"/>
    <mergeCell ref="A6:A7"/>
    <mergeCell ref="B6:B7"/>
    <mergeCell ref="C6:C7"/>
    <mergeCell ref="D6:D7"/>
    <mergeCell ref="H6:H7"/>
    <mergeCell ref="K6:K7"/>
    <mergeCell ref="L6:L7"/>
    <mergeCell ref="M6:M7"/>
  </mergeCells>
  <dataValidations count="1">
    <dataValidation type="list" allowBlank="1" showInputMessage="1" showErrorMessage="1" sqref="M8:M27">
      <formula1>原材料状况</formula1>
    </dataValidation>
  </dataValidations>
  <hyperlinks>
    <hyperlink ref="A1" location="索引目录!E21" display="返回索引页"/>
    <hyperlink ref="B1" location="存货汇总!B9" display="返回存货汇总表"/>
  </hyperlinks>
  <printOptions horizontalCentered="1"/>
  <pageMargins left="0.354166666666667" right="0.354166666666667" top="0.786805555555556" bottom="0.319444444444444" header="0.919444444444445" footer="0.319444444444444"/>
  <pageSetup paperSize="9" fitToHeight="0" orientation="landscape"/>
  <headerFooter alignWithMargins="0">
    <oddHeader>&amp;R&amp;"宋体,常规"&amp;10表&amp;"Times New Roman,常规"3-9-4
&amp;"宋体,常规"共&amp;"Times New Roman,常规"&amp;N&amp;"宋体,常规"页第&amp;"Times New Roman,常规"&amp;P&amp;"宋体,常规"页</oddHead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75" customWidth="1"/>
    <col min="2" max="2" width="18.3333333333333" customWidth="1"/>
    <col min="3" max="3" width="16.7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357" t="s">
        <v>126</v>
      </c>
      <c r="B1" s="297" t="s">
        <v>395</v>
      </c>
      <c r="C1" s="297"/>
      <c r="D1" s="24"/>
      <c r="E1" s="3"/>
      <c r="F1" s="3"/>
      <c r="G1" s="3"/>
      <c r="H1" s="4"/>
      <c r="I1" s="4"/>
      <c r="J1" s="4"/>
      <c r="K1" s="4"/>
      <c r="L1" s="4"/>
      <c r="M1" s="354"/>
    </row>
    <row r="2" ht="30" hidden="1" customHeight="1" spans="1:13">
      <c r="A2" s="5" t="s">
        <v>417</v>
      </c>
      <c r="B2" s="26"/>
      <c r="C2" s="26"/>
      <c r="D2" s="26"/>
      <c r="E2" s="26"/>
      <c r="F2" s="26"/>
      <c r="G2" s="26"/>
      <c r="H2" s="26"/>
      <c r="I2" s="26"/>
      <c r="J2" s="26"/>
      <c r="K2" s="26"/>
      <c r="L2" s="26"/>
      <c r="M2" s="26"/>
    </row>
    <row r="3" ht="30" customHeight="1" spans="1:13">
      <c r="A3" s="5" t="s">
        <v>418</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300"/>
      <c r="F5" s="300"/>
      <c r="G5" s="300"/>
      <c r="H5" s="10"/>
      <c r="I5" s="10"/>
      <c r="J5" s="10"/>
      <c r="K5" s="10"/>
      <c r="L5" s="10"/>
      <c r="M5" s="11" t="s">
        <v>159</v>
      </c>
    </row>
    <row r="6" ht="18" customHeight="1" spans="1:13">
      <c r="A6" s="12" t="s">
        <v>161</v>
      </c>
      <c r="B6" s="12" t="s">
        <v>411</v>
      </c>
      <c r="C6" s="12" t="s">
        <v>419</v>
      </c>
      <c r="D6" s="78" t="s">
        <v>400</v>
      </c>
      <c r="E6" s="12" t="s">
        <v>196</v>
      </c>
      <c r="F6" s="12"/>
      <c r="G6" s="58"/>
      <c r="H6" s="323" t="s">
        <v>401</v>
      </c>
      <c r="I6" s="12" t="s">
        <v>197</v>
      </c>
      <c r="J6" s="12"/>
      <c r="K6" s="12" t="s">
        <v>198</v>
      </c>
      <c r="L6" s="78" t="s">
        <v>269</v>
      </c>
      <c r="M6" s="12" t="s">
        <v>164</v>
      </c>
    </row>
    <row r="7" ht="18" customHeight="1" spans="1:13">
      <c r="A7" s="12"/>
      <c r="B7" s="12"/>
      <c r="C7" s="12"/>
      <c r="D7" s="79"/>
      <c r="E7" s="12" t="s">
        <v>405</v>
      </c>
      <c r="F7" s="12" t="s">
        <v>406</v>
      </c>
      <c r="G7" s="369" t="s">
        <v>407</v>
      </c>
      <c r="H7" s="323"/>
      <c r="I7" s="12" t="s">
        <v>408</v>
      </c>
      <c r="J7" s="12" t="s">
        <v>407</v>
      </c>
      <c r="K7" s="12"/>
      <c r="L7" s="79"/>
      <c r="M7" s="12"/>
    </row>
    <row r="8" customHeight="1" spans="1:13">
      <c r="A8" s="74"/>
      <c r="B8" s="80"/>
      <c r="C8" s="14"/>
      <c r="D8" s="81"/>
      <c r="E8" s="119"/>
      <c r="F8" s="17" t="str">
        <f>IF(E8=0,"",G8/E8)</f>
        <v/>
      </c>
      <c r="G8" s="328"/>
      <c r="H8" s="296"/>
      <c r="I8" s="17"/>
      <c r="J8" s="17"/>
      <c r="K8" s="39" t="str">
        <f>IF(J8-G8&lt;&gt;0,J8-G8,IF(G8&lt;&gt;0,0,""))</f>
        <v/>
      </c>
      <c r="L8" s="56" t="str">
        <f>IF(G8=0,"",(J8-G8)/G8*100)</f>
        <v/>
      </c>
      <c r="M8" s="18"/>
    </row>
    <row r="9" customHeight="1" spans="1:13">
      <c r="A9" s="14"/>
      <c r="B9" s="15"/>
      <c r="C9" s="14"/>
      <c r="D9" s="18"/>
      <c r="E9" s="119"/>
      <c r="F9" s="17" t="str">
        <f t="shared" ref="F9:F26" si="0">IF(E9=0,"",G9/E9)</f>
        <v/>
      </c>
      <c r="G9" s="328"/>
      <c r="H9" s="296"/>
      <c r="I9" s="17"/>
      <c r="J9" s="17"/>
      <c r="K9" s="39" t="str">
        <f t="shared" ref="K9:K28" si="1">IF(J9-G9&lt;&gt;0,J9-G9,IF(G9&lt;&gt;0,0,""))</f>
        <v/>
      </c>
      <c r="L9" s="56" t="str">
        <f t="shared" ref="L9:L28" si="2">IF(G9=0,"",(J9-G9)/G9*100)</f>
        <v/>
      </c>
      <c r="M9" s="18"/>
    </row>
    <row r="10" customHeight="1" spans="1:13">
      <c r="A10" s="14"/>
      <c r="B10" s="15"/>
      <c r="C10" s="14"/>
      <c r="D10" s="18"/>
      <c r="E10" s="119"/>
      <c r="F10" s="17" t="str">
        <f t="shared" si="0"/>
        <v/>
      </c>
      <c r="G10" s="328"/>
      <c r="H10" s="296"/>
      <c r="I10" s="17"/>
      <c r="J10" s="17"/>
      <c r="K10" s="39" t="str">
        <f t="shared" si="1"/>
        <v/>
      </c>
      <c r="L10" s="56" t="str">
        <f t="shared" si="2"/>
        <v/>
      </c>
      <c r="M10" s="18"/>
    </row>
    <row r="11" customHeight="1" spans="1:13">
      <c r="A11" s="14"/>
      <c r="B11" s="15"/>
      <c r="C11" s="14"/>
      <c r="D11" s="18"/>
      <c r="E11" s="119"/>
      <c r="F11" s="17" t="str">
        <f t="shared" si="0"/>
        <v/>
      </c>
      <c r="G11" s="328"/>
      <c r="H11" s="296"/>
      <c r="I11" s="17"/>
      <c r="J11" s="17"/>
      <c r="K11" s="39" t="str">
        <f t="shared" si="1"/>
        <v/>
      </c>
      <c r="L11" s="56" t="str">
        <f t="shared" si="2"/>
        <v/>
      </c>
      <c r="M11" s="18"/>
    </row>
    <row r="12" customHeight="1" spans="1:13">
      <c r="A12" s="14"/>
      <c r="B12" s="15"/>
      <c r="C12" s="14"/>
      <c r="D12" s="18"/>
      <c r="E12" s="119"/>
      <c r="F12" s="17" t="str">
        <f t="shared" si="0"/>
        <v/>
      </c>
      <c r="G12" s="328"/>
      <c r="H12" s="296"/>
      <c r="I12" s="17"/>
      <c r="J12" s="17"/>
      <c r="K12" s="39" t="str">
        <f t="shared" si="1"/>
        <v/>
      </c>
      <c r="L12" s="56" t="str">
        <f t="shared" si="2"/>
        <v/>
      </c>
      <c r="M12" s="18"/>
    </row>
    <row r="13" customHeight="1" spans="1:13">
      <c r="A13" s="14"/>
      <c r="B13" s="15"/>
      <c r="C13" s="14"/>
      <c r="D13" s="18"/>
      <c r="E13" s="119"/>
      <c r="F13" s="17" t="str">
        <f t="shared" si="0"/>
        <v/>
      </c>
      <c r="G13" s="328"/>
      <c r="H13" s="296"/>
      <c r="I13" s="17"/>
      <c r="J13" s="17"/>
      <c r="K13" s="39" t="str">
        <f t="shared" si="1"/>
        <v/>
      </c>
      <c r="L13" s="56" t="str">
        <f t="shared" si="2"/>
        <v/>
      </c>
      <c r="M13" s="18"/>
    </row>
    <row r="14" customHeight="1" spans="1:13">
      <c r="A14" s="14"/>
      <c r="B14" s="15"/>
      <c r="C14" s="14"/>
      <c r="D14" s="18"/>
      <c r="E14" s="119"/>
      <c r="F14" s="17" t="str">
        <f t="shared" si="0"/>
        <v/>
      </c>
      <c r="G14" s="328"/>
      <c r="H14" s="296"/>
      <c r="I14" s="17"/>
      <c r="J14" s="17"/>
      <c r="K14" s="39" t="str">
        <f t="shared" si="1"/>
        <v/>
      </c>
      <c r="L14" s="56" t="str">
        <f t="shared" si="2"/>
        <v/>
      </c>
      <c r="M14" s="18"/>
    </row>
    <row r="15" customHeight="1" spans="1:13">
      <c r="A15" s="14"/>
      <c r="B15" s="15"/>
      <c r="C15" s="14"/>
      <c r="D15" s="18"/>
      <c r="E15" s="119"/>
      <c r="F15" s="17" t="str">
        <f t="shared" si="0"/>
        <v/>
      </c>
      <c r="G15" s="328"/>
      <c r="H15" s="296"/>
      <c r="I15" s="17"/>
      <c r="J15" s="17"/>
      <c r="K15" s="39" t="str">
        <f t="shared" si="1"/>
        <v/>
      </c>
      <c r="L15" s="56" t="str">
        <f t="shared" si="2"/>
        <v/>
      </c>
      <c r="M15" s="18"/>
    </row>
    <row r="16" customHeight="1" spans="1:13">
      <c r="A16" s="14"/>
      <c r="B16" s="15"/>
      <c r="C16" s="14"/>
      <c r="D16" s="18"/>
      <c r="E16" s="119"/>
      <c r="F16" s="17" t="str">
        <f t="shared" si="0"/>
        <v/>
      </c>
      <c r="G16" s="328"/>
      <c r="H16" s="296"/>
      <c r="I16" s="17"/>
      <c r="J16" s="17"/>
      <c r="K16" s="39" t="str">
        <f t="shared" si="1"/>
        <v/>
      </c>
      <c r="L16" s="56" t="str">
        <f t="shared" si="2"/>
        <v/>
      </c>
      <c r="M16" s="18"/>
    </row>
    <row r="17" customHeight="1" spans="1:13">
      <c r="A17" s="14"/>
      <c r="B17" s="15"/>
      <c r="C17" s="14"/>
      <c r="D17" s="18"/>
      <c r="E17" s="119"/>
      <c r="F17" s="17" t="str">
        <f t="shared" si="0"/>
        <v/>
      </c>
      <c r="G17" s="328"/>
      <c r="H17" s="296"/>
      <c r="I17" s="17"/>
      <c r="J17" s="17"/>
      <c r="K17" s="39" t="str">
        <f t="shared" si="1"/>
        <v/>
      </c>
      <c r="L17" s="56" t="str">
        <f t="shared" si="2"/>
        <v/>
      </c>
      <c r="M17" s="18"/>
    </row>
    <row r="18" customHeight="1" spans="1:13">
      <c r="A18" s="14"/>
      <c r="B18" s="15"/>
      <c r="C18" s="14"/>
      <c r="D18" s="18"/>
      <c r="E18" s="119"/>
      <c r="F18" s="17" t="str">
        <f t="shared" si="0"/>
        <v/>
      </c>
      <c r="G18" s="328"/>
      <c r="H18" s="296"/>
      <c r="I18" s="17"/>
      <c r="J18" s="17"/>
      <c r="K18" s="39" t="str">
        <f t="shared" si="1"/>
        <v/>
      </c>
      <c r="L18" s="56" t="str">
        <f t="shared" si="2"/>
        <v/>
      </c>
      <c r="M18" s="18"/>
    </row>
    <row r="19" customHeight="1" spans="1:13">
      <c r="A19" s="14"/>
      <c r="B19" s="15"/>
      <c r="C19" s="14"/>
      <c r="D19" s="18"/>
      <c r="E19" s="119"/>
      <c r="F19" s="17" t="str">
        <f t="shared" si="0"/>
        <v/>
      </c>
      <c r="G19" s="328"/>
      <c r="H19" s="296"/>
      <c r="I19" s="17"/>
      <c r="J19" s="17"/>
      <c r="K19" s="39" t="str">
        <f t="shared" si="1"/>
        <v/>
      </c>
      <c r="L19" s="56" t="str">
        <f t="shared" si="2"/>
        <v/>
      </c>
      <c r="M19" s="18"/>
    </row>
    <row r="20" customHeight="1" spans="1:13">
      <c r="A20" s="14"/>
      <c r="B20" s="15"/>
      <c r="C20" s="14"/>
      <c r="D20" s="18"/>
      <c r="E20" s="119"/>
      <c r="F20" s="17" t="str">
        <f t="shared" si="0"/>
        <v/>
      </c>
      <c r="G20" s="328"/>
      <c r="H20" s="296"/>
      <c r="I20" s="17"/>
      <c r="J20" s="17"/>
      <c r="K20" s="39" t="str">
        <f t="shared" si="1"/>
        <v/>
      </c>
      <c r="L20" s="56" t="str">
        <f t="shared" si="2"/>
        <v/>
      </c>
      <c r="M20" s="18"/>
    </row>
    <row r="21" customHeight="1" spans="1:13">
      <c r="A21" s="14"/>
      <c r="B21" s="15"/>
      <c r="C21" s="14"/>
      <c r="D21" s="18"/>
      <c r="E21" s="119"/>
      <c r="F21" s="17" t="str">
        <f t="shared" si="0"/>
        <v/>
      </c>
      <c r="G21" s="328"/>
      <c r="H21" s="296"/>
      <c r="I21" s="17"/>
      <c r="J21" s="17"/>
      <c r="K21" s="39" t="str">
        <f t="shared" si="1"/>
        <v/>
      </c>
      <c r="L21" s="56" t="str">
        <f t="shared" si="2"/>
        <v/>
      </c>
      <c r="M21" s="18"/>
    </row>
    <row r="22" customHeight="1" spans="1:13">
      <c r="A22" s="14"/>
      <c r="B22" s="15"/>
      <c r="C22" s="14"/>
      <c r="D22" s="18"/>
      <c r="E22" s="119"/>
      <c r="F22" s="17" t="str">
        <f t="shared" si="0"/>
        <v/>
      </c>
      <c r="G22" s="328"/>
      <c r="H22" s="296"/>
      <c r="I22" s="17"/>
      <c r="J22" s="17"/>
      <c r="K22" s="39" t="str">
        <f t="shared" si="1"/>
        <v/>
      </c>
      <c r="L22" s="56" t="str">
        <f t="shared" si="2"/>
        <v/>
      </c>
      <c r="M22" s="18"/>
    </row>
    <row r="23" customHeight="1" spans="1:13">
      <c r="A23" s="14"/>
      <c r="B23" s="15"/>
      <c r="C23" s="14"/>
      <c r="D23" s="18"/>
      <c r="E23" s="119"/>
      <c r="F23" s="17" t="str">
        <f t="shared" si="0"/>
        <v/>
      </c>
      <c r="G23" s="328"/>
      <c r="H23" s="296"/>
      <c r="I23" s="17"/>
      <c r="J23" s="17"/>
      <c r="K23" s="39" t="str">
        <f t="shared" si="1"/>
        <v/>
      </c>
      <c r="L23" s="56" t="str">
        <f t="shared" si="2"/>
        <v/>
      </c>
      <c r="M23" s="18"/>
    </row>
    <row r="24" customHeight="1" spans="1:13">
      <c r="A24" s="14"/>
      <c r="B24" s="15"/>
      <c r="C24" s="14"/>
      <c r="D24" s="18"/>
      <c r="E24" s="119"/>
      <c r="F24" s="17" t="str">
        <f t="shared" si="0"/>
        <v/>
      </c>
      <c r="G24" s="328"/>
      <c r="H24" s="296"/>
      <c r="I24" s="17"/>
      <c r="J24" s="17"/>
      <c r="K24" s="39" t="str">
        <f t="shared" si="1"/>
        <v/>
      </c>
      <c r="L24" s="56" t="str">
        <f t="shared" si="2"/>
        <v/>
      </c>
      <c r="M24" s="18"/>
    </row>
    <row r="25" customHeight="1" spans="1:13">
      <c r="A25" s="14"/>
      <c r="B25" s="15"/>
      <c r="C25" s="14"/>
      <c r="D25" s="18"/>
      <c r="E25" s="119"/>
      <c r="F25" s="17" t="str">
        <f t="shared" si="0"/>
        <v/>
      </c>
      <c r="G25" s="328"/>
      <c r="H25" s="296"/>
      <c r="I25" s="17"/>
      <c r="J25" s="17"/>
      <c r="K25" s="39" t="str">
        <f t="shared" si="1"/>
        <v/>
      </c>
      <c r="L25" s="56" t="str">
        <f t="shared" si="2"/>
        <v/>
      </c>
      <c r="M25" s="18"/>
    </row>
    <row r="26" customHeight="1" spans="1:13">
      <c r="A26" s="14"/>
      <c r="B26" s="15"/>
      <c r="C26" s="14"/>
      <c r="D26" s="18"/>
      <c r="E26" s="119"/>
      <c r="F26" s="17" t="str">
        <f t="shared" si="0"/>
        <v/>
      </c>
      <c r="G26" s="328"/>
      <c r="H26" s="296"/>
      <c r="I26" s="17"/>
      <c r="J26" s="17"/>
      <c r="K26" s="39" t="str">
        <f t="shared" si="1"/>
        <v/>
      </c>
      <c r="L26" s="56" t="str">
        <f t="shared" si="2"/>
        <v/>
      </c>
      <c r="M26" s="18"/>
    </row>
    <row r="27" customHeight="1" spans="1:13">
      <c r="A27" s="14"/>
      <c r="B27" s="15"/>
      <c r="C27" s="14"/>
      <c r="D27" s="18"/>
      <c r="E27" s="119"/>
      <c r="F27" s="17"/>
      <c r="G27" s="328"/>
      <c r="H27" s="296"/>
      <c r="I27" s="17"/>
      <c r="J27" s="17"/>
      <c r="K27" s="39" t="str">
        <f t="shared" si="1"/>
        <v/>
      </c>
      <c r="L27" s="56" t="str">
        <f t="shared" si="2"/>
        <v/>
      </c>
      <c r="M27" s="18"/>
    </row>
    <row r="28" customHeight="1" spans="1:13">
      <c r="A28" s="20" t="s">
        <v>329</v>
      </c>
      <c r="B28" s="21"/>
      <c r="C28" s="14"/>
      <c r="D28" s="18"/>
      <c r="E28" s="119"/>
      <c r="F28" s="17"/>
      <c r="G28" s="328">
        <f>SUM(G8:G27)</f>
        <v>0</v>
      </c>
      <c r="H28" s="296"/>
      <c r="I28" s="17"/>
      <c r="J28" s="17">
        <f>SUM(J8:J27)</f>
        <v>0</v>
      </c>
      <c r="K28" s="39" t="str">
        <f t="shared" si="1"/>
        <v/>
      </c>
      <c r="L28" s="56" t="str">
        <f t="shared" si="2"/>
        <v/>
      </c>
      <c r="M28" s="18"/>
    </row>
    <row r="29" customHeight="1" spans="1:13">
      <c r="A29" s="22" t="e">
        <f>#REF!&amp;#REF!</f>
        <v>#REF!</v>
      </c>
      <c r="B29" s="9"/>
      <c r="C29" s="9"/>
      <c r="D29" s="9"/>
      <c r="E29" s="300"/>
      <c r="F29" s="300"/>
      <c r="G29" s="300"/>
      <c r="H29" s="23"/>
      <c r="I29" s="23" t="e">
        <f>"评估人员："&amp;#REF!</f>
        <v>#REF!</v>
      </c>
      <c r="J29" s="23"/>
      <c r="K29" s="23"/>
      <c r="L29" s="23"/>
      <c r="M29" s="9"/>
    </row>
    <row r="30" customHeight="1" spans="1:13">
      <c r="A30" s="22" t="e">
        <f>CONCATENATE(#REF!,#REF!,#REF!,#REF!,#REF!,#REF!,#REF!)</f>
        <v>#REF!</v>
      </c>
      <c r="B30" s="9"/>
      <c r="C30" s="9"/>
      <c r="D30" s="9"/>
      <c r="E30" s="300"/>
      <c r="F30" s="300"/>
      <c r="G30" s="300"/>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22" display="返回索引页"/>
    <hyperlink ref="B1" location="存货汇总!B10"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Roman,常规"3-9-5
&amp;"宋体,常规"共&amp;"Times New Roman,常规"&amp;N&amp;"宋体,常规"页第&amp;"Times New Roman,常规"&amp;P&amp;"宋体,常规"页</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M3"/>
    </sheetView>
  </sheetViews>
  <sheetFormatPr defaultColWidth="9" defaultRowHeight="15.75" customHeight="1"/>
  <cols>
    <col min="1" max="1" width="5.83333333333333" customWidth="1"/>
    <col min="2" max="2" width="25.5" customWidth="1"/>
    <col min="3" max="3" width="4.08333333333333" customWidth="1"/>
    <col min="4" max="4" width="8.25" customWidth="1"/>
    <col min="5" max="5" width="8.83333333333333" customWidth="1"/>
    <col min="6" max="6" width="13.0833333333333"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0.8333333333333" customWidth="1"/>
  </cols>
  <sheetData>
    <row r="1" ht="15.6" spans="1:12">
      <c r="A1" s="90" t="s">
        <v>126</v>
      </c>
      <c r="B1" s="287" t="s">
        <v>395</v>
      </c>
      <c r="C1" s="287"/>
      <c r="D1" s="3"/>
      <c r="E1" s="3"/>
      <c r="F1" s="3"/>
      <c r="G1" s="4"/>
      <c r="H1" s="4"/>
      <c r="I1" s="4"/>
      <c r="J1" s="4"/>
      <c r="K1" s="4"/>
      <c r="L1" s="3"/>
    </row>
    <row r="2" ht="30" hidden="1" customHeight="1" spans="1:12">
      <c r="A2" s="5" t="s">
        <v>420</v>
      </c>
      <c r="B2" s="5"/>
      <c r="C2" s="5"/>
      <c r="D2" s="5"/>
      <c r="E2" s="5"/>
      <c r="F2" s="5"/>
      <c r="G2" s="5"/>
      <c r="H2" s="5"/>
      <c r="I2" s="5"/>
      <c r="J2" s="5"/>
      <c r="K2" s="5"/>
      <c r="L2" s="5"/>
    </row>
    <row r="3" ht="30" customHeight="1" spans="1:12">
      <c r="A3" s="5" t="s">
        <v>421</v>
      </c>
      <c r="B3" s="5"/>
      <c r="C3" s="5"/>
      <c r="D3" s="5"/>
      <c r="E3" s="5"/>
      <c r="F3" s="5"/>
      <c r="G3" s="5"/>
      <c r="H3" s="5"/>
      <c r="I3" s="5"/>
      <c r="J3" s="5"/>
      <c r="K3" s="5"/>
      <c r="L3" s="5"/>
    </row>
    <row r="4" ht="14.15" customHeight="1" spans="1:12">
      <c r="A4" s="6" t="e">
        <f>CONCATENATE(#REF!,#REF!,#REF!,#REF!,#REF!,#REF!,#REF!)</f>
        <v>#REF!</v>
      </c>
      <c r="B4" s="6"/>
      <c r="C4" s="6"/>
      <c r="D4" s="6"/>
      <c r="E4" s="6"/>
      <c r="F4" s="7"/>
      <c r="G4" s="7"/>
      <c r="H4" s="7"/>
      <c r="I4" s="7"/>
      <c r="J4" s="7"/>
      <c r="K4" s="7"/>
      <c r="L4" s="7"/>
    </row>
    <row r="5" customHeight="1" spans="1:12">
      <c r="A5" s="8" t="e">
        <f>#REF!&amp;#REF!</f>
        <v>#REF!</v>
      </c>
      <c r="B5" s="9"/>
      <c r="C5" s="9"/>
      <c r="D5" s="9"/>
      <c r="E5" s="9"/>
      <c r="F5" s="293"/>
      <c r="G5" s="10"/>
      <c r="H5" s="10"/>
      <c r="I5" s="10"/>
      <c r="J5" s="10"/>
      <c r="K5" s="10"/>
      <c r="L5" s="11" t="s">
        <v>159</v>
      </c>
    </row>
    <row r="6" ht="18" customHeight="1" spans="1:12">
      <c r="A6" s="12" t="s">
        <v>161</v>
      </c>
      <c r="B6" s="12" t="s">
        <v>411</v>
      </c>
      <c r="C6" s="78" t="s">
        <v>400</v>
      </c>
      <c r="D6" s="12" t="s">
        <v>196</v>
      </c>
      <c r="E6" s="12"/>
      <c r="F6" s="58"/>
      <c r="G6" s="323" t="s">
        <v>401</v>
      </c>
      <c r="H6" s="12" t="s">
        <v>197</v>
      </c>
      <c r="I6" s="12"/>
      <c r="J6" s="12" t="s">
        <v>198</v>
      </c>
      <c r="K6" s="78" t="s">
        <v>269</v>
      </c>
      <c r="L6" s="12" t="s">
        <v>164</v>
      </c>
    </row>
    <row r="7" ht="18" customHeight="1" spans="1:12">
      <c r="A7" s="12"/>
      <c r="B7" s="12"/>
      <c r="C7" s="79"/>
      <c r="D7" s="12" t="s">
        <v>405</v>
      </c>
      <c r="E7" s="12" t="s">
        <v>406</v>
      </c>
      <c r="F7" s="369" t="s">
        <v>407</v>
      </c>
      <c r="G7" s="323"/>
      <c r="H7" s="12" t="s">
        <v>408</v>
      </c>
      <c r="I7" s="12" t="s">
        <v>407</v>
      </c>
      <c r="J7" s="12"/>
      <c r="K7" s="79"/>
      <c r="L7" s="12"/>
    </row>
    <row r="8" customHeight="1" spans="1:12">
      <c r="A8" s="74"/>
      <c r="B8" s="292"/>
      <c r="C8" s="81"/>
      <c r="D8" s="119"/>
      <c r="E8" s="17" t="str">
        <f>IF(D8=0,"",F8/D8)</f>
        <v/>
      </c>
      <c r="F8" s="328"/>
      <c r="G8" s="296"/>
      <c r="H8" s="17"/>
      <c r="I8" s="17"/>
      <c r="J8" s="39" t="str">
        <f>IF(I8-F8&lt;&gt;0,I8-F8,IF(F8&lt;&gt;0,0,""))</f>
        <v/>
      </c>
      <c r="K8" s="56" t="str">
        <f>IF(F8=0,"",(I8-F8)/F8*100)</f>
        <v/>
      </c>
      <c r="L8" s="18"/>
    </row>
    <row r="9" customHeight="1" spans="1:12">
      <c r="A9" s="14"/>
      <c r="B9" s="15"/>
      <c r="C9" s="18"/>
      <c r="D9" s="119"/>
      <c r="E9" s="17" t="str">
        <f t="shared" ref="E9:E26" si="0">IF(D9=0,"",F9/D9)</f>
        <v/>
      </c>
      <c r="F9" s="328"/>
      <c r="G9" s="296"/>
      <c r="H9" s="17"/>
      <c r="I9" s="17"/>
      <c r="J9" s="39" t="str">
        <f t="shared" ref="J9:J28" si="1">IF(I9-F9&lt;&gt;0,I9-F9,IF(F9&lt;&gt;0,0,""))</f>
        <v/>
      </c>
      <c r="K9" s="56" t="str">
        <f t="shared" ref="K9:K28" si="2">IF(F9=0,"",(I9-F9)/F9*100)</f>
        <v/>
      </c>
      <c r="L9" s="18"/>
    </row>
    <row r="10" customHeight="1" spans="1:12">
      <c r="A10" s="14"/>
      <c r="B10" s="15"/>
      <c r="C10" s="18"/>
      <c r="D10" s="119"/>
      <c r="E10" s="17" t="str">
        <f t="shared" si="0"/>
        <v/>
      </c>
      <c r="F10" s="328"/>
      <c r="G10" s="296"/>
      <c r="H10" s="17"/>
      <c r="I10" s="17"/>
      <c r="J10" s="39" t="str">
        <f t="shared" si="1"/>
        <v/>
      </c>
      <c r="K10" s="56" t="str">
        <f t="shared" si="2"/>
        <v/>
      </c>
      <c r="L10" s="18"/>
    </row>
    <row r="11" customHeight="1" spans="1:12">
      <c r="A11" s="14"/>
      <c r="B11" s="15"/>
      <c r="C11" s="18"/>
      <c r="D11" s="119"/>
      <c r="E11" s="17" t="str">
        <f t="shared" si="0"/>
        <v/>
      </c>
      <c r="F11" s="328"/>
      <c r="G11" s="296"/>
      <c r="H11" s="17"/>
      <c r="I11" s="17"/>
      <c r="J11" s="39" t="str">
        <f t="shared" si="1"/>
        <v/>
      </c>
      <c r="K11" s="56" t="str">
        <f t="shared" si="2"/>
        <v/>
      </c>
      <c r="L11" s="18"/>
    </row>
    <row r="12" customHeight="1" spans="1:12">
      <c r="A12" s="14"/>
      <c r="B12" s="15"/>
      <c r="C12" s="18"/>
      <c r="D12" s="119"/>
      <c r="E12" s="17" t="str">
        <f t="shared" si="0"/>
        <v/>
      </c>
      <c r="F12" s="328"/>
      <c r="G12" s="296"/>
      <c r="H12" s="17"/>
      <c r="I12" s="17"/>
      <c r="J12" s="39" t="str">
        <f t="shared" si="1"/>
        <v/>
      </c>
      <c r="K12" s="56" t="str">
        <f t="shared" si="2"/>
        <v/>
      </c>
      <c r="L12" s="18"/>
    </row>
    <row r="13" customHeight="1" spans="1:12">
      <c r="A13" s="14"/>
      <c r="B13" s="15"/>
      <c r="C13" s="18"/>
      <c r="D13" s="119"/>
      <c r="E13" s="17" t="str">
        <f t="shared" si="0"/>
        <v/>
      </c>
      <c r="F13" s="328"/>
      <c r="G13" s="296"/>
      <c r="H13" s="17"/>
      <c r="I13" s="17"/>
      <c r="J13" s="39" t="str">
        <f t="shared" si="1"/>
        <v/>
      </c>
      <c r="K13" s="56" t="str">
        <f t="shared" si="2"/>
        <v/>
      </c>
      <c r="L13" s="18"/>
    </row>
    <row r="14" customHeight="1" spans="1:12">
      <c r="A14" s="14"/>
      <c r="B14" s="15"/>
      <c r="C14" s="18"/>
      <c r="D14" s="119"/>
      <c r="E14" s="17" t="str">
        <f t="shared" si="0"/>
        <v/>
      </c>
      <c r="F14" s="328"/>
      <c r="G14" s="296"/>
      <c r="H14" s="17"/>
      <c r="I14" s="17"/>
      <c r="J14" s="39" t="str">
        <f t="shared" si="1"/>
        <v/>
      </c>
      <c r="K14" s="56" t="str">
        <f t="shared" si="2"/>
        <v/>
      </c>
      <c r="L14" s="18"/>
    </row>
    <row r="15" customHeight="1" spans="1:12">
      <c r="A15" s="14"/>
      <c r="B15" s="15"/>
      <c r="C15" s="18"/>
      <c r="D15" s="119"/>
      <c r="E15" s="17" t="str">
        <f t="shared" si="0"/>
        <v/>
      </c>
      <c r="F15" s="328"/>
      <c r="G15" s="296"/>
      <c r="H15" s="17"/>
      <c r="I15" s="17"/>
      <c r="J15" s="39" t="str">
        <f t="shared" si="1"/>
        <v/>
      </c>
      <c r="K15" s="56" t="str">
        <f t="shared" si="2"/>
        <v/>
      </c>
      <c r="L15" s="18"/>
    </row>
    <row r="16" customHeight="1" spans="1:12">
      <c r="A16" s="14"/>
      <c r="B16" s="15"/>
      <c r="C16" s="18"/>
      <c r="D16" s="119"/>
      <c r="E16" s="17" t="str">
        <f t="shared" si="0"/>
        <v/>
      </c>
      <c r="F16" s="328"/>
      <c r="G16" s="296"/>
      <c r="H16" s="17"/>
      <c r="I16" s="17"/>
      <c r="J16" s="39" t="str">
        <f t="shared" si="1"/>
        <v/>
      </c>
      <c r="K16" s="56" t="str">
        <f t="shared" si="2"/>
        <v/>
      </c>
      <c r="L16" s="18"/>
    </row>
    <row r="17" customHeight="1" spans="1:12">
      <c r="A17" s="14"/>
      <c r="B17" s="15"/>
      <c r="C17" s="18"/>
      <c r="D17" s="119"/>
      <c r="E17" s="17" t="str">
        <f t="shared" si="0"/>
        <v/>
      </c>
      <c r="F17" s="328"/>
      <c r="G17" s="296"/>
      <c r="H17" s="17"/>
      <c r="I17" s="17"/>
      <c r="J17" s="39" t="str">
        <f t="shared" si="1"/>
        <v/>
      </c>
      <c r="K17" s="56" t="str">
        <f t="shared" si="2"/>
        <v/>
      </c>
      <c r="L17" s="18"/>
    </row>
    <row r="18" customHeight="1" spans="1:12">
      <c r="A18" s="14"/>
      <c r="B18" s="15"/>
      <c r="C18" s="18"/>
      <c r="D18" s="119"/>
      <c r="E18" s="17" t="str">
        <f t="shared" si="0"/>
        <v/>
      </c>
      <c r="F18" s="328"/>
      <c r="G18" s="296"/>
      <c r="H18" s="17"/>
      <c r="I18" s="17"/>
      <c r="J18" s="39" t="str">
        <f t="shared" si="1"/>
        <v/>
      </c>
      <c r="K18" s="56" t="str">
        <f t="shared" si="2"/>
        <v/>
      </c>
      <c r="L18" s="18"/>
    </row>
    <row r="19" customHeight="1" spans="1:12">
      <c r="A19" s="14"/>
      <c r="B19" s="15"/>
      <c r="C19" s="18"/>
      <c r="D19" s="119"/>
      <c r="E19" s="17" t="str">
        <f t="shared" si="0"/>
        <v/>
      </c>
      <c r="F19" s="328"/>
      <c r="G19" s="296"/>
      <c r="H19" s="17"/>
      <c r="I19" s="17"/>
      <c r="J19" s="39" t="str">
        <f t="shared" si="1"/>
        <v/>
      </c>
      <c r="K19" s="56" t="str">
        <f t="shared" si="2"/>
        <v/>
      </c>
      <c r="L19" s="18"/>
    </row>
    <row r="20" customHeight="1" spans="1:12">
      <c r="A20" s="14"/>
      <c r="B20" s="15"/>
      <c r="C20" s="18"/>
      <c r="D20" s="119"/>
      <c r="E20" s="17" t="str">
        <f t="shared" si="0"/>
        <v/>
      </c>
      <c r="F20" s="328"/>
      <c r="G20" s="296"/>
      <c r="H20" s="17"/>
      <c r="I20" s="17"/>
      <c r="J20" s="39" t="str">
        <f t="shared" si="1"/>
        <v/>
      </c>
      <c r="K20" s="56" t="str">
        <f t="shared" si="2"/>
        <v/>
      </c>
      <c r="L20" s="18"/>
    </row>
    <row r="21" customHeight="1" spans="1:12">
      <c r="A21" s="14"/>
      <c r="B21" s="15"/>
      <c r="C21" s="18"/>
      <c r="D21" s="119"/>
      <c r="E21" s="17" t="str">
        <f t="shared" si="0"/>
        <v/>
      </c>
      <c r="F21" s="328"/>
      <c r="G21" s="296"/>
      <c r="H21" s="17"/>
      <c r="I21" s="17"/>
      <c r="J21" s="39" t="str">
        <f t="shared" si="1"/>
        <v/>
      </c>
      <c r="K21" s="56" t="str">
        <f t="shared" si="2"/>
        <v/>
      </c>
      <c r="L21" s="18"/>
    </row>
    <row r="22" customHeight="1" spans="1:12">
      <c r="A22" s="14"/>
      <c r="B22" s="15"/>
      <c r="C22" s="18"/>
      <c r="D22" s="119"/>
      <c r="E22" s="17" t="str">
        <f t="shared" si="0"/>
        <v/>
      </c>
      <c r="F22" s="328"/>
      <c r="G22" s="296"/>
      <c r="H22" s="17"/>
      <c r="I22" s="17"/>
      <c r="J22" s="39" t="str">
        <f t="shared" si="1"/>
        <v/>
      </c>
      <c r="K22" s="56" t="str">
        <f t="shared" si="2"/>
        <v/>
      </c>
      <c r="L22" s="18"/>
    </row>
    <row r="23" customHeight="1" spans="1:12">
      <c r="A23" s="14"/>
      <c r="B23" s="15"/>
      <c r="C23" s="18"/>
      <c r="D23" s="119"/>
      <c r="E23" s="17" t="str">
        <f t="shared" si="0"/>
        <v/>
      </c>
      <c r="F23" s="328"/>
      <c r="G23" s="296"/>
      <c r="H23" s="17"/>
      <c r="I23" s="17"/>
      <c r="J23" s="39" t="str">
        <f t="shared" si="1"/>
        <v/>
      </c>
      <c r="K23" s="56" t="str">
        <f t="shared" si="2"/>
        <v/>
      </c>
      <c r="L23" s="18"/>
    </row>
    <row r="24" customHeight="1" spans="1:12">
      <c r="A24" s="14"/>
      <c r="B24" s="15"/>
      <c r="C24" s="18"/>
      <c r="D24" s="119"/>
      <c r="E24" s="17" t="str">
        <f t="shared" si="0"/>
        <v/>
      </c>
      <c r="F24" s="328"/>
      <c r="G24" s="296"/>
      <c r="H24" s="17"/>
      <c r="I24" s="17"/>
      <c r="J24" s="39" t="str">
        <f t="shared" si="1"/>
        <v/>
      </c>
      <c r="K24" s="56" t="str">
        <f t="shared" si="2"/>
        <v/>
      </c>
      <c r="L24" s="18"/>
    </row>
    <row r="25" customHeight="1" spans="1:12">
      <c r="A25" s="14"/>
      <c r="B25" s="15"/>
      <c r="C25" s="18"/>
      <c r="D25" s="119"/>
      <c r="E25" s="17" t="str">
        <f t="shared" si="0"/>
        <v/>
      </c>
      <c r="F25" s="328"/>
      <c r="G25" s="296"/>
      <c r="H25" s="17"/>
      <c r="I25" s="17"/>
      <c r="J25" s="39" t="str">
        <f t="shared" si="1"/>
        <v/>
      </c>
      <c r="K25" s="56" t="str">
        <f t="shared" si="2"/>
        <v/>
      </c>
      <c r="L25" s="18"/>
    </row>
    <row r="26" customHeight="1" spans="1:12">
      <c r="A26" s="14"/>
      <c r="B26" s="15"/>
      <c r="C26" s="18"/>
      <c r="D26" s="119"/>
      <c r="E26" s="17" t="str">
        <f t="shared" si="0"/>
        <v/>
      </c>
      <c r="F26" s="328"/>
      <c r="G26" s="296"/>
      <c r="H26" s="17"/>
      <c r="I26" s="17"/>
      <c r="J26" s="39" t="str">
        <f t="shared" si="1"/>
        <v/>
      </c>
      <c r="K26" s="56" t="str">
        <f t="shared" si="2"/>
        <v/>
      </c>
      <c r="L26" s="18"/>
    </row>
    <row r="27" customHeight="1" spans="1:12">
      <c r="A27" s="14"/>
      <c r="B27" s="15"/>
      <c r="C27" s="18"/>
      <c r="D27" s="119"/>
      <c r="E27" s="17"/>
      <c r="F27" s="328"/>
      <c r="G27" s="296"/>
      <c r="H27" s="17"/>
      <c r="I27" s="17"/>
      <c r="J27" s="39" t="str">
        <f t="shared" si="1"/>
        <v/>
      </c>
      <c r="K27" s="56" t="str">
        <f t="shared" si="2"/>
        <v/>
      </c>
      <c r="L27" s="18"/>
    </row>
    <row r="28" customHeight="1" spans="1:12">
      <c r="A28" s="20" t="s">
        <v>329</v>
      </c>
      <c r="B28" s="118"/>
      <c r="C28" s="18"/>
      <c r="D28" s="119"/>
      <c r="E28" s="17"/>
      <c r="F28" s="328">
        <f>SUM(F8:F27)</f>
        <v>0</v>
      </c>
      <c r="G28" s="296"/>
      <c r="H28" s="17"/>
      <c r="I28" s="17">
        <f>SUM(I8:I27)</f>
        <v>0</v>
      </c>
      <c r="J28" s="39" t="str">
        <f t="shared" si="1"/>
        <v/>
      </c>
      <c r="K28" s="56" t="str">
        <f t="shared" si="2"/>
        <v/>
      </c>
      <c r="L28" s="18"/>
    </row>
    <row r="29" customHeight="1" spans="1:12">
      <c r="A29" s="22" t="e">
        <f>#REF!&amp;#REF!</f>
        <v>#REF!</v>
      </c>
      <c r="B29" s="9"/>
      <c r="C29" s="9"/>
      <c r="D29" s="293"/>
      <c r="E29" s="8"/>
      <c r="F29" s="8"/>
      <c r="G29" s="23"/>
      <c r="H29" s="23" t="e">
        <f>"评估人员："&amp;#REF!</f>
        <v>#REF!</v>
      </c>
      <c r="I29" s="23"/>
      <c r="J29" s="23"/>
      <c r="K29" s="23"/>
      <c r="L29" s="9"/>
    </row>
    <row r="30" customHeight="1" spans="1:12">
      <c r="A30" s="9" t="e">
        <f>CONCATENATE(#REF!,#REF!,#REF!,#REF!,#REF!,#REF!,#REF!)</f>
        <v>#REF!</v>
      </c>
      <c r="B30" s="9"/>
      <c r="C30" s="9"/>
      <c r="D30" s="293"/>
      <c r="E30" s="293"/>
      <c r="F30" s="293"/>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dataValidations count="1">
    <dataValidation type="list" allowBlank="1" showInputMessage="1" showErrorMessage="1" sqref="L8:L27">
      <formula1>原材料状况</formula1>
    </dataValidation>
  </dataValidations>
  <hyperlinks>
    <hyperlink ref="A1" location="索引目录!E23" display="返回索引页"/>
    <hyperlink ref="B1" location="存货汇总!B11" display="返回存货汇总表"/>
  </hyperlinks>
  <printOptions horizontalCentered="1"/>
  <pageMargins left="0.354166666666667" right="0.354166666666667" top="0.786805555555556" bottom="0.379861111111111" header="1" footer="0.4"/>
  <pageSetup paperSize="9" fitToHeight="0" orientation="landscape"/>
  <headerFooter alignWithMargins="0">
    <oddHeader>&amp;R&amp;"宋体,常规"&amp;10表&amp;"Times New Roman,常规"3-9-6
&amp;"宋体,常规"共&amp;"Times New Roman,常规"&amp;N&amp;"宋体,常规"页第&amp;"Times New Roman,常规"&amp;P&amp;"宋体,常规"页</oddHead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3"/>
  <sheetViews>
    <sheetView workbookViewId="0">
      <selection activeCell="A3" sqref="A3:AC3"/>
    </sheetView>
  </sheetViews>
  <sheetFormatPr defaultColWidth="9" defaultRowHeight="16.5" customHeight="1"/>
  <cols>
    <col min="1" max="1" width="4.33333333333333" customWidth="1"/>
    <col min="2" max="2" width="10.5" customWidth="1"/>
    <col min="3" max="4" width="8" customWidth="1" outlineLevel="1"/>
    <col min="5" max="5" width="8.58333333333333" customWidth="1" outlineLevel="1"/>
    <col min="6" max="6" width="8" customWidth="1" outlineLevel="1"/>
    <col min="7" max="7" width="10.3333333333333" customWidth="1"/>
    <col min="8" max="8" width="5.58333333333333" customWidth="1" outlineLevel="1"/>
    <col min="9" max="9" width="5.83333333333333" customWidth="1" outlineLevel="1"/>
    <col min="10" max="10" width="7.08333333333333" customWidth="1" outlineLevel="1"/>
    <col min="11" max="11" width="7.58333333333333" customWidth="1" outlineLevel="1"/>
    <col min="12" max="12" width="7.75" customWidth="1" outlineLevel="1"/>
    <col min="14" max="14" width="7.75" customWidth="1" outlineLevel="1"/>
    <col min="15" max="15" width="5.33333333333333" customWidth="1" outlineLevel="1"/>
    <col min="16" max="16" width="6.83333333333333" customWidth="1" outlineLevel="1"/>
    <col min="17" max="17" width="6.25" customWidth="1" outlineLevel="1"/>
    <col min="18" max="18" width="5.08333333333333" customWidth="1" outlineLevel="1"/>
    <col min="19" max="19" width="5.33333333333333" customWidth="1" outlineLevel="1"/>
    <col min="20" max="20" width="4.75" customWidth="1" outlineLevel="1"/>
    <col min="21" max="21" width="4.83333333333333" customWidth="1" outlineLevel="1"/>
    <col min="22" max="22" width="6.25" customWidth="1" outlineLevel="1"/>
    <col min="23" max="23" width="8.5" customWidth="1" outlineLevel="1"/>
    <col min="24" max="24" width="7.33333333333333" customWidth="1" outlineLevel="1"/>
    <col min="25" max="25" width="10.5" customWidth="1"/>
    <col min="26" max="26" width="12.25" customWidth="1" outlineLevel="1"/>
    <col min="27" max="27" width="9.83333333333333" customWidth="1" outlineLevel="1"/>
    <col min="28" max="28" width="5.08333333333333" customWidth="1" outlineLevel="1"/>
    <col min="29" max="29" width="6.25" customWidth="1"/>
  </cols>
  <sheetData>
    <row r="1" ht="15.6" spans="1:29">
      <c r="A1" s="357" t="s">
        <v>126</v>
      </c>
      <c r="B1" s="297" t="s">
        <v>395</v>
      </c>
      <c r="C1" s="297"/>
      <c r="D1" s="24"/>
      <c r="E1" s="3"/>
      <c r="F1" s="3"/>
      <c r="G1" s="3"/>
      <c r="H1" s="4"/>
      <c r="I1" s="4"/>
      <c r="J1" s="4"/>
      <c r="K1" s="4"/>
      <c r="L1" s="4"/>
      <c r="M1" s="362"/>
      <c r="N1" s="354"/>
      <c r="O1" s="354"/>
      <c r="P1" s="354"/>
      <c r="Q1" s="354"/>
      <c r="R1" s="354"/>
      <c r="S1" s="354"/>
      <c r="T1" s="354"/>
      <c r="U1" s="354"/>
      <c r="V1" s="354"/>
      <c r="W1" s="354"/>
      <c r="X1" s="354"/>
      <c r="Y1" s="354"/>
      <c r="Z1" s="4"/>
      <c r="AA1" s="4"/>
      <c r="AB1" s="4"/>
      <c r="AC1" s="354"/>
    </row>
    <row r="2" ht="24.75" hidden="1" customHeight="1" spans="1:29">
      <c r="A2" s="299" t="s">
        <v>422</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row>
    <row r="3" ht="24.75" customHeight="1" spans="1:29">
      <c r="A3" s="299" t="s">
        <v>423</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row>
    <row r="4" customHeight="1" spans="1:29">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row>
    <row r="5" customHeight="1" spans="1:29">
      <c r="A5" s="8" t="e">
        <f>#REF!&amp;#REF!</f>
        <v>#REF!</v>
      </c>
      <c r="B5" s="337"/>
      <c r="C5" s="337"/>
      <c r="D5" s="337"/>
      <c r="E5" s="337"/>
      <c r="F5" s="337"/>
      <c r="G5" s="337"/>
      <c r="H5" s="10"/>
      <c r="I5" s="10"/>
      <c r="J5" s="10"/>
      <c r="K5" s="10"/>
      <c r="L5" s="10"/>
      <c r="M5" s="363"/>
      <c r="N5" s="337"/>
      <c r="O5" s="337"/>
      <c r="P5" s="337"/>
      <c r="Q5" s="337"/>
      <c r="R5" s="337"/>
      <c r="S5" s="337"/>
      <c r="T5" s="337"/>
      <c r="U5" s="337"/>
      <c r="V5" s="337"/>
      <c r="W5" s="337"/>
      <c r="X5" s="337"/>
      <c r="Y5" s="337"/>
      <c r="Z5" s="10"/>
      <c r="AA5" s="10"/>
      <c r="AB5" s="10"/>
      <c r="AC5" s="355" t="s">
        <v>159</v>
      </c>
    </row>
    <row r="6" ht="18" customHeight="1" spans="1:29">
      <c r="A6" s="301" t="s">
        <v>161</v>
      </c>
      <c r="B6" s="302" t="s">
        <v>424</v>
      </c>
      <c r="C6" s="330" t="s">
        <v>425</v>
      </c>
      <c r="D6" s="331"/>
      <c r="E6" s="331"/>
      <c r="F6" s="307"/>
      <c r="G6" s="302" t="s">
        <v>426</v>
      </c>
      <c r="H6" s="303" t="s">
        <v>427</v>
      </c>
      <c r="I6" s="303" t="s">
        <v>428</v>
      </c>
      <c r="J6" s="303" t="s">
        <v>429</v>
      </c>
      <c r="K6" s="303" t="s">
        <v>430</v>
      </c>
      <c r="L6" s="303" t="s">
        <v>431</v>
      </c>
      <c r="M6" s="302" t="s">
        <v>432</v>
      </c>
      <c r="N6" s="331" t="s">
        <v>433</v>
      </c>
      <c r="O6" s="331"/>
      <c r="P6" s="331"/>
      <c r="Q6" s="331"/>
      <c r="R6" s="331"/>
      <c r="S6" s="331"/>
      <c r="T6" s="331"/>
      <c r="U6" s="331"/>
      <c r="V6" s="331"/>
      <c r="W6" s="331"/>
      <c r="X6" s="331"/>
      <c r="Y6" s="331"/>
      <c r="Z6" s="277" t="s">
        <v>197</v>
      </c>
      <c r="AA6" s="31" t="s">
        <v>198</v>
      </c>
      <c r="AB6" s="321" t="s">
        <v>269</v>
      </c>
      <c r="AC6" s="301" t="s">
        <v>164</v>
      </c>
    </row>
    <row r="7" ht="24.75" customHeight="1" spans="1:29">
      <c r="A7" s="301"/>
      <c r="B7" s="302"/>
      <c r="C7" s="302" t="s">
        <v>434</v>
      </c>
      <c r="D7" s="302" t="s">
        <v>435</v>
      </c>
      <c r="E7" s="302" t="s">
        <v>436</v>
      </c>
      <c r="F7" s="302" t="s">
        <v>437</v>
      </c>
      <c r="G7" s="302"/>
      <c r="H7" s="306"/>
      <c r="I7" s="306"/>
      <c r="J7" s="306"/>
      <c r="K7" s="306"/>
      <c r="L7" s="306"/>
      <c r="M7" s="302"/>
      <c r="N7" s="340" t="s">
        <v>438</v>
      </c>
      <c r="O7" s="302" t="s">
        <v>439</v>
      </c>
      <c r="P7" s="302" t="s">
        <v>440</v>
      </c>
      <c r="Q7" s="302" t="s">
        <v>441</v>
      </c>
      <c r="R7" s="302" t="s">
        <v>442</v>
      </c>
      <c r="S7" s="302" t="s">
        <v>443</v>
      </c>
      <c r="T7" s="302" t="s">
        <v>444</v>
      </c>
      <c r="U7" s="302" t="s">
        <v>445</v>
      </c>
      <c r="V7" s="302" t="s">
        <v>446</v>
      </c>
      <c r="W7" s="302" t="s">
        <v>447</v>
      </c>
      <c r="X7" s="302" t="s">
        <v>448</v>
      </c>
      <c r="Y7" s="330" t="s">
        <v>407</v>
      </c>
      <c r="Z7" s="280"/>
      <c r="AA7" s="33" t="e">
        <f>IF(Z7-Y7&lt;&gt;0,Z7-Y7,IF(Y7&lt;&gt;0,0,""))</f>
        <v>#VALUE!</v>
      </c>
      <c r="AB7" s="322"/>
      <c r="AC7" s="301"/>
    </row>
    <row r="8" customHeight="1" spans="1:29">
      <c r="A8" s="308">
        <v>1</v>
      </c>
      <c r="B8" s="309" t="s">
        <v>449</v>
      </c>
      <c r="C8" s="358"/>
      <c r="D8" s="350"/>
      <c r="E8" s="350"/>
      <c r="F8" s="350"/>
      <c r="G8" s="309"/>
      <c r="H8" s="56"/>
      <c r="I8" s="56"/>
      <c r="J8" s="56"/>
      <c r="K8" s="39" t="str">
        <f t="shared" ref="K8:K28" si="0">IF(H8-G8&lt;&gt;0,H8-G8,IF(G8&lt;&gt;0,0,""))</f>
        <v/>
      </c>
      <c r="L8" s="56" t="str">
        <f t="shared" ref="L8:L28" si="1">IF(G8=0,"",(H8-G8)/G8*100)</f>
        <v/>
      </c>
      <c r="M8" s="364"/>
      <c r="N8" s="365"/>
      <c r="O8" s="310"/>
      <c r="P8" s="310"/>
      <c r="Q8" s="310"/>
      <c r="R8" s="310"/>
      <c r="S8" s="310"/>
      <c r="T8" s="310"/>
      <c r="U8" s="310"/>
      <c r="V8" s="310"/>
      <c r="W8" s="310"/>
      <c r="X8" s="310"/>
      <c r="Y8" s="367">
        <f t="shared" ref="Y8:Y27" si="2">SUM(N8:X8)</f>
        <v>0</v>
      </c>
      <c r="Z8" s="263"/>
      <c r="AA8" s="39" t="str">
        <f t="shared" ref="AA8:AA28" si="3">IF(Z8-Y8&lt;&gt;0,Z8-Y8,IF(Y8&lt;&gt;0,0,""))</f>
        <v/>
      </c>
      <c r="AB8" s="56" t="str">
        <f t="shared" ref="AB8:AB28" si="4">IF(Y8=0,"",(Z8-Y8)/Y8*100)</f>
        <v/>
      </c>
      <c r="AC8" s="309"/>
    </row>
    <row r="9" customHeight="1" spans="1:29">
      <c r="A9" s="308"/>
      <c r="B9" s="309" t="s">
        <v>450</v>
      </c>
      <c r="C9" s="350"/>
      <c r="D9" s="350"/>
      <c r="E9" s="350"/>
      <c r="F9" s="350"/>
      <c r="G9" s="309"/>
      <c r="H9" s="56"/>
      <c r="I9" s="56"/>
      <c r="J9" s="56"/>
      <c r="K9" s="39" t="str">
        <f t="shared" si="0"/>
        <v/>
      </c>
      <c r="L9" s="56" t="str">
        <f t="shared" si="1"/>
        <v/>
      </c>
      <c r="M9" s="364"/>
      <c r="N9" s="365"/>
      <c r="O9" s="310"/>
      <c r="P9" s="310"/>
      <c r="Q9" s="310"/>
      <c r="R9" s="310"/>
      <c r="S9" s="310"/>
      <c r="T9" s="310"/>
      <c r="U9" s="310"/>
      <c r="V9" s="310"/>
      <c r="W9" s="310"/>
      <c r="X9" s="310"/>
      <c r="Y9" s="367">
        <f t="shared" si="2"/>
        <v>0</v>
      </c>
      <c r="Z9" s="263"/>
      <c r="AA9" s="39" t="str">
        <f t="shared" si="3"/>
        <v/>
      </c>
      <c r="AB9" s="56" t="str">
        <f t="shared" si="4"/>
        <v/>
      </c>
      <c r="AC9" s="309"/>
    </row>
    <row r="10" customHeight="1" spans="1:29">
      <c r="A10" s="308"/>
      <c r="B10" s="309" t="s">
        <v>451</v>
      </c>
      <c r="C10" s="350"/>
      <c r="D10" s="350"/>
      <c r="E10" s="350"/>
      <c r="F10" s="350"/>
      <c r="G10" s="309"/>
      <c r="H10" s="56"/>
      <c r="I10" s="56"/>
      <c r="J10" s="56"/>
      <c r="K10" s="39" t="str">
        <f t="shared" si="0"/>
        <v/>
      </c>
      <c r="L10" s="56" t="str">
        <f t="shared" si="1"/>
        <v/>
      </c>
      <c r="M10" s="364"/>
      <c r="N10" s="365"/>
      <c r="O10" s="310"/>
      <c r="P10" s="310"/>
      <c r="Q10" s="310"/>
      <c r="R10" s="310"/>
      <c r="S10" s="310"/>
      <c r="T10" s="310"/>
      <c r="U10" s="310"/>
      <c r="V10" s="310"/>
      <c r="W10" s="310"/>
      <c r="X10" s="310"/>
      <c r="Y10" s="367">
        <f t="shared" si="2"/>
        <v>0</v>
      </c>
      <c r="Z10" s="263"/>
      <c r="AA10" s="39" t="str">
        <f t="shared" si="3"/>
        <v/>
      </c>
      <c r="AB10" s="56" t="str">
        <f t="shared" si="4"/>
        <v/>
      </c>
      <c r="AC10" s="309"/>
    </row>
    <row r="11" customHeight="1" spans="1:29">
      <c r="A11" s="308"/>
      <c r="B11" s="309" t="s">
        <v>452</v>
      </c>
      <c r="C11" s="350"/>
      <c r="D11" s="350"/>
      <c r="E11" s="350"/>
      <c r="F11" s="350"/>
      <c r="G11" s="309"/>
      <c r="H11" s="56"/>
      <c r="I11" s="56"/>
      <c r="J11" s="56"/>
      <c r="K11" s="39" t="str">
        <f t="shared" si="0"/>
        <v/>
      </c>
      <c r="L11" s="56" t="str">
        <f t="shared" si="1"/>
        <v/>
      </c>
      <c r="M11" s="364"/>
      <c r="N11" s="365"/>
      <c r="O11" s="310"/>
      <c r="P11" s="310"/>
      <c r="Q11" s="310"/>
      <c r="R11" s="310"/>
      <c r="S11" s="310"/>
      <c r="T11" s="310"/>
      <c r="U11" s="310"/>
      <c r="V11" s="310"/>
      <c r="W11" s="310"/>
      <c r="X11" s="310"/>
      <c r="Y11" s="367">
        <f t="shared" si="2"/>
        <v>0</v>
      </c>
      <c r="Z11" s="263"/>
      <c r="AA11" s="39" t="str">
        <f t="shared" si="3"/>
        <v/>
      </c>
      <c r="AB11" s="56" t="str">
        <f t="shared" si="4"/>
        <v/>
      </c>
      <c r="AC11" s="309"/>
    </row>
    <row r="12" customHeight="1" spans="1:29">
      <c r="A12" s="308"/>
      <c r="B12" s="309" t="s">
        <v>453</v>
      </c>
      <c r="C12" s="350"/>
      <c r="D12" s="350"/>
      <c r="E12" s="350"/>
      <c r="F12" s="350"/>
      <c r="G12" s="309"/>
      <c r="H12" s="56"/>
      <c r="I12" s="56"/>
      <c r="J12" s="56"/>
      <c r="K12" s="39" t="str">
        <f t="shared" si="0"/>
        <v/>
      </c>
      <c r="L12" s="56" t="str">
        <f t="shared" si="1"/>
        <v/>
      </c>
      <c r="M12" s="364"/>
      <c r="N12" s="365"/>
      <c r="O12" s="310"/>
      <c r="P12" s="310"/>
      <c r="Q12" s="310"/>
      <c r="R12" s="310"/>
      <c r="S12" s="310"/>
      <c r="T12" s="310"/>
      <c r="U12" s="310"/>
      <c r="V12" s="310"/>
      <c r="W12" s="310"/>
      <c r="X12" s="310"/>
      <c r="Y12" s="367">
        <f t="shared" si="2"/>
        <v>0</v>
      </c>
      <c r="Z12" s="263"/>
      <c r="AA12" s="39" t="str">
        <f t="shared" si="3"/>
        <v/>
      </c>
      <c r="AB12" s="56" t="str">
        <f t="shared" si="4"/>
        <v/>
      </c>
      <c r="AC12" s="309"/>
    </row>
    <row r="13" customHeight="1" spans="1:29">
      <c r="A13" s="308"/>
      <c r="B13" s="309" t="s">
        <v>454</v>
      </c>
      <c r="C13" s="350"/>
      <c r="D13" s="350"/>
      <c r="E13" s="350"/>
      <c r="F13" s="350"/>
      <c r="G13" s="309"/>
      <c r="H13" s="56"/>
      <c r="I13" s="56"/>
      <c r="J13" s="56"/>
      <c r="K13" s="39" t="str">
        <f t="shared" si="0"/>
        <v/>
      </c>
      <c r="L13" s="56" t="str">
        <f t="shared" si="1"/>
        <v/>
      </c>
      <c r="M13" s="364"/>
      <c r="N13" s="365"/>
      <c r="O13" s="310"/>
      <c r="P13" s="310"/>
      <c r="Q13" s="310"/>
      <c r="R13" s="310"/>
      <c r="S13" s="310"/>
      <c r="T13" s="310"/>
      <c r="U13" s="310"/>
      <c r="V13" s="310"/>
      <c r="W13" s="310"/>
      <c r="X13" s="310"/>
      <c r="Y13" s="367">
        <f t="shared" si="2"/>
        <v>0</v>
      </c>
      <c r="Z13" s="263"/>
      <c r="AA13" s="39" t="str">
        <f t="shared" si="3"/>
        <v/>
      </c>
      <c r="AB13" s="56" t="str">
        <f t="shared" si="4"/>
        <v/>
      </c>
      <c r="AC13" s="309"/>
    </row>
    <row r="14" customHeight="1" spans="1:29">
      <c r="A14" s="308"/>
      <c r="B14" s="309" t="s">
        <v>455</v>
      </c>
      <c r="C14" s="350"/>
      <c r="D14" s="350"/>
      <c r="E14" s="350"/>
      <c r="F14" s="350"/>
      <c r="G14" s="309"/>
      <c r="H14" s="56"/>
      <c r="I14" s="56"/>
      <c r="J14" s="56"/>
      <c r="K14" s="39" t="str">
        <f t="shared" si="0"/>
        <v/>
      </c>
      <c r="L14" s="56" t="str">
        <f t="shared" si="1"/>
        <v/>
      </c>
      <c r="M14" s="364"/>
      <c r="N14" s="365"/>
      <c r="O14" s="310"/>
      <c r="P14" s="310"/>
      <c r="Q14" s="310"/>
      <c r="R14" s="310"/>
      <c r="S14" s="310"/>
      <c r="T14" s="310"/>
      <c r="U14" s="310"/>
      <c r="V14" s="310"/>
      <c r="W14" s="310"/>
      <c r="X14" s="310"/>
      <c r="Y14" s="367">
        <f t="shared" si="2"/>
        <v>0</v>
      </c>
      <c r="Z14" s="263"/>
      <c r="AA14" s="39" t="str">
        <f t="shared" si="3"/>
        <v/>
      </c>
      <c r="AB14" s="56" t="str">
        <f t="shared" si="4"/>
        <v/>
      </c>
      <c r="AC14" s="309"/>
    </row>
    <row r="15" customHeight="1" spans="1:29">
      <c r="A15" s="308"/>
      <c r="B15" s="309" t="s">
        <v>456</v>
      </c>
      <c r="C15" s="350"/>
      <c r="D15" s="350"/>
      <c r="E15" s="350"/>
      <c r="F15" s="350"/>
      <c r="G15" s="309"/>
      <c r="H15" s="56"/>
      <c r="I15" s="56"/>
      <c r="J15" s="56"/>
      <c r="K15" s="39" t="str">
        <f t="shared" si="0"/>
        <v/>
      </c>
      <c r="L15" s="56" t="str">
        <f t="shared" si="1"/>
        <v/>
      </c>
      <c r="M15" s="364"/>
      <c r="N15" s="365"/>
      <c r="O15" s="310"/>
      <c r="P15" s="310"/>
      <c r="Q15" s="310"/>
      <c r="R15" s="310"/>
      <c r="S15" s="310"/>
      <c r="T15" s="310"/>
      <c r="U15" s="310"/>
      <c r="V15" s="310"/>
      <c r="W15" s="310"/>
      <c r="X15" s="310"/>
      <c r="Y15" s="367">
        <f t="shared" si="2"/>
        <v>0</v>
      </c>
      <c r="Z15" s="263"/>
      <c r="AA15" s="39" t="str">
        <f t="shared" si="3"/>
        <v/>
      </c>
      <c r="AB15" s="56" t="str">
        <f t="shared" si="4"/>
        <v/>
      </c>
      <c r="AC15" s="309"/>
    </row>
    <row r="16" customHeight="1" spans="1:29">
      <c r="A16" s="308"/>
      <c r="B16" s="309" t="s">
        <v>457</v>
      </c>
      <c r="C16" s="350"/>
      <c r="D16" s="350"/>
      <c r="E16" s="350"/>
      <c r="F16" s="350"/>
      <c r="G16" s="309"/>
      <c r="H16" s="56"/>
      <c r="I16" s="56"/>
      <c r="J16" s="56"/>
      <c r="K16" s="39" t="str">
        <f t="shared" si="0"/>
        <v/>
      </c>
      <c r="L16" s="56" t="str">
        <f t="shared" si="1"/>
        <v/>
      </c>
      <c r="M16" s="364"/>
      <c r="N16" s="365"/>
      <c r="O16" s="310"/>
      <c r="P16" s="310"/>
      <c r="Q16" s="310"/>
      <c r="R16" s="310"/>
      <c r="S16" s="310"/>
      <c r="T16" s="310"/>
      <c r="U16" s="310"/>
      <c r="V16" s="310"/>
      <c r="W16" s="310"/>
      <c r="X16" s="310"/>
      <c r="Y16" s="367">
        <f t="shared" si="2"/>
        <v>0</v>
      </c>
      <c r="Z16" s="263"/>
      <c r="AA16" s="39" t="str">
        <f t="shared" si="3"/>
        <v/>
      </c>
      <c r="AB16" s="56" t="str">
        <f t="shared" si="4"/>
        <v/>
      </c>
      <c r="AC16" s="309"/>
    </row>
    <row r="17" customHeight="1" spans="1:29">
      <c r="A17" s="308"/>
      <c r="B17" s="309" t="s">
        <v>451</v>
      </c>
      <c r="C17" s="350"/>
      <c r="D17" s="350"/>
      <c r="E17" s="350"/>
      <c r="F17" s="350"/>
      <c r="G17" s="309"/>
      <c r="H17" s="56"/>
      <c r="I17" s="56"/>
      <c r="J17" s="56"/>
      <c r="K17" s="39" t="str">
        <f t="shared" si="0"/>
        <v/>
      </c>
      <c r="L17" s="56" t="str">
        <f t="shared" si="1"/>
        <v/>
      </c>
      <c r="M17" s="364"/>
      <c r="N17" s="365"/>
      <c r="O17" s="310"/>
      <c r="P17" s="310"/>
      <c r="Q17" s="310"/>
      <c r="R17" s="310"/>
      <c r="S17" s="310"/>
      <c r="T17" s="310"/>
      <c r="U17" s="310"/>
      <c r="V17" s="310"/>
      <c r="W17" s="310"/>
      <c r="X17" s="310"/>
      <c r="Y17" s="367">
        <f t="shared" si="2"/>
        <v>0</v>
      </c>
      <c r="Z17" s="263"/>
      <c r="AA17" s="39" t="str">
        <f t="shared" si="3"/>
        <v/>
      </c>
      <c r="AB17" s="56" t="str">
        <f t="shared" si="4"/>
        <v/>
      </c>
      <c r="AC17" s="309"/>
    </row>
    <row r="18" customHeight="1" spans="1:29">
      <c r="A18" s="308"/>
      <c r="B18" s="309" t="s">
        <v>452</v>
      </c>
      <c r="C18" s="350"/>
      <c r="D18" s="350"/>
      <c r="E18" s="350"/>
      <c r="F18" s="350"/>
      <c r="G18" s="309"/>
      <c r="H18" s="56"/>
      <c r="I18" s="56"/>
      <c r="J18" s="56"/>
      <c r="K18" s="39" t="str">
        <f t="shared" si="0"/>
        <v/>
      </c>
      <c r="L18" s="56" t="str">
        <f t="shared" si="1"/>
        <v/>
      </c>
      <c r="M18" s="364"/>
      <c r="N18" s="365"/>
      <c r="O18" s="310"/>
      <c r="P18" s="310"/>
      <c r="Q18" s="310"/>
      <c r="R18" s="310"/>
      <c r="S18" s="310"/>
      <c r="T18" s="310"/>
      <c r="U18" s="310"/>
      <c r="V18" s="310"/>
      <c r="W18" s="310"/>
      <c r="X18" s="310"/>
      <c r="Y18" s="367">
        <f t="shared" si="2"/>
        <v>0</v>
      </c>
      <c r="Z18" s="263"/>
      <c r="AA18" s="39" t="str">
        <f t="shared" si="3"/>
        <v/>
      </c>
      <c r="AB18" s="56" t="str">
        <f t="shared" si="4"/>
        <v/>
      </c>
      <c r="AC18" s="309"/>
    </row>
    <row r="19" customHeight="1" spans="1:29">
      <c r="A19" s="308"/>
      <c r="B19" s="309" t="s">
        <v>453</v>
      </c>
      <c r="C19" s="350"/>
      <c r="D19" s="350"/>
      <c r="E19" s="350"/>
      <c r="F19" s="350"/>
      <c r="G19" s="309"/>
      <c r="H19" s="56"/>
      <c r="I19" s="56"/>
      <c r="J19" s="56"/>
      <c r="K19" s="39" t="str">
        <f t="shared" si="0"/>
        <v/>
      </c>
      <c r="L19" s="56" t="str">
        <f t="shared" si="1"/>
        <v/>
      </c>
      <c r="M19" s="364"/>
      <c r="N19" s="365"/>
      <c r="O19" s="310"/>
      <c r="P19" s="310"/>
      <c r="Q19" s="310"/>
      <c r="R19" s="310"/>
      <c r="S19" s="310"/>
      <c r="T19" s="310"/>
      <c r="U19" s="310"/>
      <c r="V19" s="310"/>
      <c r="W19" s="310"/>
      <c r="X19" s="310"/>
      <c r="Y19" s="367">
        <f t="shared" si="2"/>
        <v>0</v>
      </c>
      <c r="Z19" s="263"/>
      <c r="AA19" s="39" t="str">
        <f t="shared" si="3"/>
        <v/>
      </c>
      <c r="AB19" s="56" t="str">
        <f t="shared" si="4"/>
        <v/>
      </c>
      <c r="AC19" s="309"/>
    </row>
    <row r="20" customHeight="1" spans="1:29">
      <c r="A20" s="308"/>
      <c r="B20" s="309" t="s">
        <v>454</v>
      </c>
      <c r="C20" s="350"/>
      <c r="D20" s="350"/>
      <c r="E20" s="350"/>
      <c r="F20" s="350"/>
      <c r="G20" s="309"/>
      <c r="H20" s="56"/>
      <c r="I20" s="56"/>
      <c r="J20" s="56"/>
      <c r="K20" s="39" t="str">
        <f t="shared" si="0"/>
        <v/>
      </c>
      <c r="L20" s="56" t="str">
        <f t="shared" si="1"/>
        <v/>
      </c>
      <c r="M20" s="364"/>
      <c r="N20" s="365"/>
      <c r="O20" s="310"/>
      <c r="P20" s="310"/>
      <c r="Q20" s="310"/>
      <c r="R20" s="310"/>
      <c r="S20" s="310"/>
      <c r="T20" s="310"/>
      <c r="U20" s="310"/>
      <c r="V20" s="310"/>
      <c r="W20" s="310"/>
      <c r="X20" s="310"/>
      <c r="Y20" s="367">
        <f t="shared" si="2"/>
        <v>0</v>
      </c>
      <c r="Z20" s="263"/>
      <c r="AA20" s="39" t="str">
        <f t="shared" si="3"/>
        <v/>
      </c>
      <c r="AB20" s="56" t="str">
        <f t="shared" si="4"/>
        <v/>
      </c>
      <c r="AC20" s="309"/>
    </row>
    <row r="21" customHeight="1" spans="1:29">
      <c r="A21" s="308"/>
      <c r="B21" s="309" t="s">
        <v>455</v>
      </c>
      <c r="C21" s="350"/>
      <c r="D21" s="350"/>
      <c r="E21" s="350"/>
      <c r="F21" s="350"/>
      <c r="G21" s="309"/>
      <c r="H21" s="56"/>
      <c r="I21" s="56"/>
      <c r="J21" s="56"/>
      <c r="K21" s="39" t="str">
        <f t="shared" si="0"/>
        <v/>
      </c>
      <c r="L21" s="56" t="str">
        <f t="shared" si="1"/>
        <v/>
      </c>
      <c r="M21" s="364"/>
      <c r="N21" s="365"/>
      <c r="O21" s="310"/>
      <c r="P21" s="310"/>
      <c r="Q21" s="310"/>
      <c r="R21" s="310"/>
      <c r="S21" s="310"/>
      <c r="T21" s="310"/>
      <c r="U21" s="310"/>
      <c r="V21" s="310"/>
      <c r="W21" s="310"/>
      <c r="X21" s="310"/>
      <c r="Y21" s="367">
        <f t="shared" si="2"/>
        <v>0</v>
      </c>
      <c r="Z21" s="263"/>
      <c r="AA21" s="39" t="str">
        <f t="shared" si="3"/>
        <v/>
      </c>
      <c r="AB21" s="56" t="str">
        <f t="shared" si="4"/>
        <v/>
      </c>
      <c r="AC21" s="309"/>
    </row>
    <row r="22" customHeight="1" spans="1:29">
      <c r="A22" s="308"/>
      <c r="B22" s="309" t="s">
        <v>456</v>
      </c>
      <c r="C22" s="351"/>
      <c r="D22" s="351"/>
      <c r="E22" s="351"/>
      <c r="F22" s="351"/>
      <c r="G22" s="309"/>
      <c r="H22" s="56"/>
      <c r="I22" s="56"/>
      <c r="J22" s="56"/>
      <c r="K22" s="39" t="str">
        <f t="shared" si="0"/>
        <v/>
      </c>
      <c r="L22" s="56" t="str">
        <f t="shared" si="1"/>
        <v/>
      </c>
      <c r="M22" s="364"/>
      <c r="N22" s="365"/>
      <c r="O22" s="310"/>
      <c r="P22" s="310"/>
      <c r="Q22" s="310"/>
      <c r="R22" s="310"/>
      <c r="S22" s="310"/>
      <c r="T22" s="310"/>
      <c r="U22" s="310"/>
      <c r="V22" s="310"/>
      <c r="W22" s="310"/>
      <c r="X22" s="310"/>
      <c r="Y22" s="367">
        <f t="shared" si="2"/>
        <v>0</v>
      </c>
      <c r="Z22" s="263"/>
      <c r="AA22" s="39" t="str">
        <f t="shared" si="3"/>
        <v/>
      </c>
      <c r="AB22" s="56" t="str">
        <f t="shared" si="4"/>
        <v/>
      </c>
      <c r="AC22" s="309"/>
    </row>
    <row r="23" customHeight="1" spans="1:29">
      <c r="A23" s="308"/>
      <c r="B23" s="309" t="s">
        <v>458</v>
      </c>
      <c r="C23" s="351"/>
      <c r="D23" s="351"/>
      <c r="E23" s="351"/>
      <c r="F23" s="351"/>
      <c r="G23" s="309"/>
      <c r="H23" s="56"/>
      <c r="I23" s="56"/>
      <c r="J23" s="56"/>
      <c r="K23" s="39" t="str">
        <f t="shared" si="0"/>
        <v/>
      </c>
      <c r="L23" s="56" t="str">
        <f t="shared" si="1"/>
        <v/>
      </c>
      <c r="M23" s="364"/>
      <c r="N23" s="365"/>
      <c r="O23" s="310"/>
      <c r="P23" s="310"/>
      <c r="Q23" s="310"/>
      <c r="R23" s="310"/>
      <c r="S23" s="310"/>
      <c r="T23" s="310"/>
      <c r="U23" s="310"/>
      <c r="V23" s="310"/>
      <c r="W23" s="310"/>
      <c r="X23" s="310"/>
      <c r="Y23" s="367">
        <f t="shared" si="2"/>
        <v>0</v>
      </c>
      <c r="Z23" s="263"/>
      <c r="AA23" s="39" t="str">
        <f t="shared" si="3"/>
        <v/>
      </c>
      <c r="AB23" s="56" t="str">
        <f t="shared" si="4"/>
        <v/>
      </c>
      <c r="AC23" s="309"/>
    </row>
    <row r="24" customHeight="1" spans="1:29">
      <c r="A24" s="308"/>
      <c r="B24" s="309" t="s">
        <v>459</v>
      </c>
      <c r="C24" s="351"/>
      <c r="D24" s="351"/>
      <c r="E24" s="351"/>
      <c r="F24" s="351"/>
      <c r="G24" s="309"/>
      <c r="H24" s="56"/>
      <c r="I24" s="56"/>
      <c r="J24" s="56"/>
      <c r="K24" s="39" t="str">
        <f t="shared" si="0"/>
        <v/>
      </c>
      <c r="L24" s="56" t="str">
        <f t="shared" si="1"/>
        <v/>
      </c>
      <c r="M24" s="364"/>
      <c r="N24" s="365"/>
      <c r="O24" s="310"/>
      <c r="P24" s="310"/>
      <c r="Q24" s="310"/>
      <c r="R24" s="310"/>
      <c r="S24" s="310"/>
      <c r="T24" s="310"/>
      <c r="U24" s="310"/>
      <c r="V24" s="310"/>
      <c r="W24" s="310"/>
      <c r="X24" s="310"/>
      <c r="Y24" s="367">
        <f t="shared" si="2"/>
        <v>0</v>
      </c>
      <c r="Z24" s="263"/>
      <c r="AA24" s="39" t="str">
        <f t="shared" si="3"/>
        <v/>
      </c>
      <c r="AB24" s="56" t="str">
        <f t="shared" si="4"/>
        <v/>
      </c>
      <c r="AC24" s="309"/>
    </row>
    <row r="25" customHeight="1" spans="1:29">
      <c r="A25" s="308"/>
      <c r="B25" s="309" t="s">
        <v>450</v>
      </c>
      <c r="C25" s="351"/>
      <c r="D25" s="351"/>
      <c r="E25" s="351"/>
      <c r="F25" s="351"/>
      <c r="G25" s="309"/>
      <c r="H25" s="56"/>
      <c r="I25" s="56"/>
      <c r="J25" s="56"/>
      <c r="K25" s="39" t="str">
        <f t="shared" si="0"/>
        <v/>
      </c>
      <c r="L25" s="56" t="str">
        <f t="shared" si="1"/>
        <v/>
      </c>
      <c r="M25" s="364"/>
      <c r="N25" s="365"/>
      <c r="O25" s="310"/>
      <c r="P25" s="310"/>
      <c r="Q25" s="310"/>
      <c r="R25" s="310"/>
      <c r="S25" s="310"/>
      <c r="T25" s="310"/>
      <c r="U25" s="310"/>
      <c r="V25" s="310"/>
      <c r="W25" s="310"/>
      <c r="X25" s="310"/>
      <c r="Y25" s="367">
        <f t="shared" si="2"/>
        <v>0</v>
      </c>
      <c r="Z25" s="263"/>
      <c r="AA25" s="39" t="str">
        <f t="shared" si="3"/>
        <v/>
      </c>
      <c r="AB25" s="56" t="str">
        <f t="shared" si="4"/>
        <v/>
      </c>
      <c r="AC25" s="309"/>
    </row>
    <row r="26" customHeight="1" spans="1:29">
      <c r="A26" s="308"/>
      <c r="B26" s="309" t="s">
        <v>458</v>
      </c>
      <c r="C26" s="351"/>
      <c r="D26" s="351"/>
      <c r="E26" s="351"/>
      <c r="F26" s="351"/>
      <c r="G26" s="309"/>
      <c r="H26" s="56"/>
      <c r="I26" s="56"/>
      <c r="J26" s="56"/>
      <c r="K26" s="39" t="str">
        <f t="shared" si="0"/>
        <v/>
      </c>
      <c r="L26" s="56" t="str">
        <f t="shared" si="1"/>
        <v/>
      </c>
      <c r="M26" s="364"/>
      <c r="N26" s="365"/>
      <c r="O26" s="310"/>
      <c r="P26" s="310"/>
      <c r="Q26" s="310"/>
      <c r="R26" s="310"/>
      <c r="S26" s="310"/>
      <c r="T26" s="310"/>
      <c r="U26" s="310"/>
      <c r="V26" s="310"/>
      <c r="W26" s="310"/>
      <c r="X26" s="310"/>
      <c r="Y26" s="367">
        <f t="shared" si="2"/>
        <v>0</v>
      </c>
      <c r="Z26" s="265"/>
      <c r="AA26" s="39" t="str">
        <f t="shared" si="3"/>
        <v/>
      </c>
      <c r="AB26" s="56" t="str">
        <f t="shared" si="4"/>
        <v/>
      </c>
      <c r="AC26" s="309"/>
    </row>
    <row r="27" customHeight="1" spans="1:29">
      <c r="A27" s="308"/>
      <c r="B27" s="314"/>
      <c r="C27" s="351"/>
      <c r="D27" s="351"/>
      <c r="E27" s="351"/>
      <c r="F27" s="351"/>
      <c r="G27" s="309"/>
      <c r="H27" s="56"/>
      <c r="I27" s="56"/>
      <c r="J27" s="56"/>
      <c r="K27" s="39" t="str">
        <f t="shared" si="0"/>
        <v/>
      </c>
      <c r="L27" s="56" t="str">
        <f t="shared" si="1"/>
        <v/>
      </c>
      <c r="M27" s="364"/>
      <c r="N27" s="365"/>
      <c r="O27" s="310"/>
      <c r="P27" s="310"/>
      <c r="Q27" s="310"/>
      <c r="R27" s="310"/>
      <c r="S27" s="310"/>
      <c r="T27" s="310"/>
      <c r="U27" s="310"/>
      <c r="V27" s="310"/>
      <c r="W27" s="310"/>
      <c r="X27" s="310"/>
      <c r="Y27" s="367">
        <f t="shared" si="2"/>
        <v>0</v>
      </c>
      <c r="Z27" s="265"/>
      <c r="AA27" s="39" t="str">
        <f t="shared" si="3"/>
        <v/>
      </c>
      <c r="AB27" s="56" t="str">
        <f t="shared" si="4"/>
        <v/>
      </c>
      <c r="AC27" s="309"/>
    </row>
    <row r="28" customHeight="1" spans="1:29">
      <c r="A28" s="332" t="s">
        <v>460</v>
      </c>
      <c r="B28" s="359"/>
      <c r="C28" s="359"/>
      <c r="D28" s="359"/>
      <c r="E28" s="359"/>
      <c r="F28" s="359"/>
      <c r="G28" s="359"/>
      <c r="H28" s="360"/>
      <c r="I28" s="286"/>
      <c r="J28" s="286"/>
      <c r="K28" s="39" t="str">
        <f t="shared" si="0"/>
        <v/>
      </c>
      <c r="L28" s="56" t="str">
        <f t="shared" si="1"/>
        <v/>
      </c>
      <c r="M28" s="364"/>
      <c r="N28" s="366">
        <f t="shared" ref="N28:Z28" si="5">SUM(N8:N27)</f>
        <v>0</v>
      </c>
      <c r="O28" s="343">
        <f t="shared" si="5"/>
        <v>0</v>
      </c>
      <c r="P28" s="343">
        <f t="shared" si="5"/>
        <v>0</v>
      </c>
      <c r="Q28" s="343">
        <f t="shared" si="5"/>
        <v>0</v>
      </c>
      <c r="R28" s="343">
        <f t="shared" si="5"/>
        <v>0</v>
      </c>
      <c r="S28" s="343">
        <f t="shared" si="5"/>
        <v>0</v>
      </c>
      <c r="T28" s="343">
        <f t="shared" si="5"/>
        <v>0</v>
      </c>
      <c r="U28" s="343">
        <f t="shared" si="5"/>
        <v>0</v>
      </c>
      <c r="V28" s="343">
        <f t="shared" si="5"/>
        <v>0</v>
      </c>
      <c r="W28" s="343">
        <f t="shared" si="5"/>
        <v>0</v>
      </c>
      <c r="X28" s="343">
        <f t="shared" si="5"/>
        <v>0</v>
      </c>
      <c r="Y28" s="368">
        <f t="shared" si="5"/>
        <v>0</v>
      </c>
      <c r="Z28" s="265">
        <f t="shared" si="5"/>
        <v>0</v>
      </c>
      <c r="AA28" s="39" t="str">
        <f t="shared" si="3"/>
        <v/>
      </c>
      <c r="AB28" s="56" t="str">
        <f t="shared" si="4"/>
        <v/>
      </c>
      <c r="AC28" s="309"/>
    </row>
    <row r="29" customHeight="1" spans="1:29">
      <c r="A29" s="22" t="e">
        <f>#REF!&amp;#REF!</f>
        <v>#REF!</v>
      </c>
      <c r="B29" s="320"/>
      <c r="C29" s="320"/>
      <c r="D29" s="320"/>
      <c r="E29" s="320"/>
      <c r="F29" s="320"/>
      <c r="G29" s="320"/>
      <c r="H29" s="23"/>
      <c r="I29" s="23"/>
      <c r="J29" s="23"/>
      <c r="K29" s="23"/>
      <c r="L29" s="23"/>
      <c r="M29" s="10"/>
      <c r="N29" s="338"/>
      <c r="O29" s="338"/>
      <c r="P29" s="338"/>
      <c r="Q29" s="338"/>
      <c r="R29" s="338"/>
      <c r="S29" s="338"/>
      <c r="T29" s="338"/>
      <c r="U29" s="338"/>
      <c r="V29" s="338"/>
      <c r="W29" s="338"/>
      <c r="X29" s="338"/>
      <c r="Y29" s="320"/>
      <c r="Z29" s="23" t="e">
        <f>"评估人员："&amp;#REF!</f>
        <v>#REF!</v>
      </c>
      <c r="AA29" s="23"/>
      <c r="AB29" s="23"/>
      <c r="AC29" s="320"/>
    </row>
    <row r="30" customHeight="1" spans="1:29">
      <c r="A30" s="9" t="e">
        <f>CONCATENATE(#REF!,#REF!,#REF!,#REF!,#REF!,#REF!,#REF!)</f>
        <v>#REF!</v>
      </c>
      <c r="B30" s="320"/>
      <c r="C30" s="320"/>
      <c r="D30" s="320"/>
      <c r="E30" s="320"/>
      <c r="F30" s="320"/>
      <c r="G30" s="320"/>
      <c r="H30" s="23"/>
      <c r="I30" s="23"/>
      <c r="J30" s="23"/>
      <c r="K30" s="23"/>
      <c r="L30" s="23"/>
      <c r="M30" s="10"/>
      <c r="N30" s="338"/>
      <c r="O30" s="338"/>
      <c r="P30" s="338"/>
      <c r="Q30" s="338"/>
      <c r="R30" s="338"/>
      <c r="S30" s="338"/>
      <c r="T30" s="338"/>
      <c r="U30" s="338"/>
      <c r="V30" s="338"/>
      <c r="W30" s="338"/>
      <c r="X30" s="338"/>
      <c r="Y30" s="320"/>
      <c r="Z30" s="23"/>
      <c r="AA30" s="23"/>
      <c r="AB30" s="23"/>
      <c r="AC30" s="320"/>
    </row>
    <row r="31" customHeight="1" spans="1:29">
      <c r="A31" s="320"/>
      <c r="B31" s="320"/>
      <c r="C31" s="320"/>
      <c r="D31" s="320"/>
      <c r="E31" s="320"/>
      <c r="F31" s="320"/>
      <c r="G31" s="320"/>
      <c r="H31" s="23"/>
      <c r="I31" s="23"/>
      <c r="J31" s="23"/>
      <c r="K31" s="23"/>
      <c r="L31" s="23"/>
      <c r="M31" s="10"/>
      <c r="N31" s="338"/>
      <c r="O31" s="338"/>
      <c r="P31" s="338"/>
      <c r="Q31" s="338"/>
      <c r="R31" s="338"/>
      <c r="S31" s="338"/>
      <c r="T31" s="338"/>
      <c r="U31" s="338"/>
      <c r="V31" s="338"/>
      <c r="W31" s="338"/>
      <c r="X31" s="338"/>
      <c r="Y31" s="320"/>
      <c r="Z31" s="23"/>
      <c r="AA31" s="23"/>
      <c r="AB31" s="23"/>
      <c r="AC31" s="320"/>
    </row>
    <row r="32" customHeight="1" spans="1:29">
      <c r="A32" s="334"/>
      <c r="B32" s="320"/>
      <c r="C32" s="320"/>
      <c r="D32" s="320"/>
      <c r="E32" s="320"/>
      <c r="F32" s="320"/>
      <c r="G32" s="320"/>
      <c r="H32" s="23"/>
      <c r="I32" s="23"/>
      <c r="J32" s="23"/>
      <c r="K32" s="23"/>
      <c r="L32" s="23"/>
      <c r="M32" s="10"/>
      <c r="N32" s="320"/>
      <c r="O32" s="320"/>
      <c r="P32" s="320"/>
      <c r="Q32" s="320"/>
      <c r="R32" s="320"/>
      <c r="S32" s="320"/>
      <c r="T32" s="320"/>
      <c r="U32" s="320"/>
      <c r="V32" s="320"/>
      <c r="W32" s="320"/>
      <c r="X32" s="320"/>
      <c r="Y32" s="320"/>
      <c r="Z32" s="23"/>
      <c r="AA32" s="23"/>
      <c r="AB32" s="23"/>
      <c r="AC32" s="320"/>
    </row>
    <row r="33" customHeight="1" spans="1:29">
      <c r="A33" s="361" t="s">
        <v>461</v>
      </c>
      <c r="B33" s="298"/>
      <c r="C33" s="298"/>
      <c r="D33" s="298"/>
      <c r="E33" s="298"/>
      <c r="F33" s="320"/>
      <c r="G33" s="320"/>
      <c r="H33" s="23"/>
      <c r="I33" s="23"/>
      <c r="J33" s="23"/>
      <c r="K33" s="23"/>
      <c r="L33" s="23"/>
      <c r="M33" s="10"/>
      <c r="N33" s="353"/>
      <c r="O33" s="320"/>
      <c r="P33" s="320"/>
      <c r="Q33" s="320"/>
      <c r="R33" s="320"/>
      <c r="S33" s="320"/>
      <c r="T33" s="320"/>
      <c r="U33" s="320"/>
      <c r="V33" s="320"/>
      <c r="W33" s="320"/>
      <c r="X33" s="320"/>
      <c r="Y33" s="320"/>
      <c r="Z33" s="23"/>
      <c r="AA33" s="23"/>
      <c r="AB33" s="23"/>
      <c r="AC33" s="320"/>
    </row>
    <row r="34" customHeight="1" spans="1:29">
      <c r="A34" s="336" t="s">
        <v>462</v>
      </c>
      <c r="B34" s="336"/>
      <c r="C34" s="298"/>
      <c r="D34" s="298"/>
      <c r="E34" s="298"/>
      <c r="F34" s="298"/>
      <c r="G34" s="298"/>
      <c r="H34" s="23"/>
      <c r="I34" s="23"/>
      <c r="J34" s="23"/>
      <c r="K34" s="23"/>
      <c r="L34" s="23"/>
      <c r="M34" s="10"/>
      <c r="N34" s="339"/>
      <c r="O34" s="298"/>
      <c r="P34" s="298"/>
      <c r="Q34" s="298"/>
      <c r="R34" s="298"/>
      <c r="S34" s="298"/>
      <c r="T34" s="298"/>
      <c r="U34" s="298"/>
      <c r="V34" s="298"/>
      <c r="W34" s="298"/>
      <c r="X34" s="298"/>
      <c r="Y34" s="298"/>
      <c r="Z34" s="23"/>
      <c r="AA34" s="23"/>
      <c r="AB34" s="23"/>
      <c r="AC34" s="298"/>
    </row>
    <row r="35" customHeight="1" spans="1:29">
      <c r="A35" s="336" t="s">
        <v>463</v>
      </c>
      <c r="B35" s="336"/>
      <c r="C35" s="298"/>
      <c r="D35" s="298"/>
      <c r="E35" s="298"/>
      <c r="F35" s="298"/>
      <c r="G35" s="298"/>
      <c r="H35" s="23"/>
      <c r="I35" s="23"/>
      <c r="J35" s="23"/>
      <c r="K35" s="23"/>
      <c r="L35" s="23"/>
      <c r="M35" s="10"/>
      <c r="N35" s="339"/>
      <c r="O35" s="298"/>
      <c r="P35" s="298"/>
      <c r="Q35" s="298"/>
      <c r="R35" s="298"/>
      <c r="S35" s="298"/>
      <c r="T35" s="298"/>
      <c r="U35" s="298"/>
      <c r="V35" s="298"/>
      <c r="W35" s="298"/>
      <c r="X35" s="298"/>
      <c r="Y35" s="298"/>
      <c r="Z35" s="23"/>
      <c r="AA35" s="23"/>
      <c r="AB35" s="23"/>
      <c r="AC35" s="298"/>
    </row>
    <row r="36" customHeight="1" spans="1:29">
      <c r="A36" s="336" t="s">
        <v>464</v>
      </c>
      <c r="B36" s="336"/>
      <c r="C36" s="298"/>
      <c r="D36" s="298"/>
      <c r="E36" s="298"/>
      <c r="F36" s="298"/>
      <c r="G36" s="298"/>
      <c r="H36" s="23"/>
      <c r="I36" s="23"/>
      <c r="J36" s="23"/>
      <c r="K36" s="23"/>
      <c r="L36" s="23"/>
      <c r="M36" s="10"/>
      <c r="N36" s="339"/>
      <c r="O36" s="298"/>
      <c r="P36" s="298"/>
      <c r="Q36" s="298"/>
      <c r="R36" s="298"/>
      <c r="S36" s="298"/>
      <c r="T36" s="298"/>
      <c r="U36" s="298"/>
      <c r="V36" s="298"/>
      <c r="W36" s="298"/>
      <c r="X36" s="298"/>
      <c r="Y36" s="298"/>
      <c r="Z36" s="23"/>
      <c r="AA36" s="23"/>
      <c r="AB36" s="23"/>
      <c r="AC36" s="298"/>
    </row>
    <row r="37" customHeight="1" spans="1:29">
      <c r="A37" s="336" t="s">
        <v>465</v>
      </c>
      <c r="B37" s="336"/>
      <c r="C37" s="298"/>
      <c r="D37" s="298"/>
      <c r="E37" s="298"/>
      <c r="F37" s="298"/>
      <c r="G37" s="298"/>
      <c r="H37" s="23"/>
      <c r="I37" s="23"/>
      <c r="J37" s="23"/>
      <c r="K37" s="23"/>
      <c r="L37" s="23"/>
      <c r="M37" s="10"/>
      <c r="N37" s="339"/>
      <c r="O37" s="298"/>
      <c r="P37" s="298"/>
      <c r="Q37" s="298"/>
      <c r="R37" s="298"/>
      <c r="S37" s="298"/>
      <c r="T37" s="298"/>
      <c r="U37" s="298"/>
      <c r="V37" s="298"/>
      <c r="W37" s="298"/>
      <c r="X37" s="298"/>
      <c r="Y37" s="298"/>
      <c r="Z37" s="23"/>
      <c r="AA37" s="23"/>
      <c r="AB37" s="23"/>
      <c r="AC37" s="298"/>
    </row>
    <row r="38" customHeight="1" spans="1:29">
      <c r="A38" s="336" t="s">
        <v>466</v>
      </c>
      <c r="B38" s="336"/>
      <c r="C38" s="298"/>
      <c r="D38" s="298"/>
      <c r="E38" s="298"/>
      <c r="F38" s="298"/>
      <c r="G38" s="298"/>
      <c r="H38" s="23"/>
      <c r="I38" s="23"/>
      <c r="J38" s="23"/>
      <c r="K38" s="23"/>
      <c r="L38" s="23"/>
      <c r="M38" s="10"/>
      <c r="N38" s="339"/>
      <c r="O38" s="298"/>
      <c r="P38" s="298"/>
      <c r="Q38" s="298"/>
      <c r="R38" s="298"/>
      <c r="S38" s="298"/>
      <c r="T38" s="298"/>
      <c r="U38" s="298"/>
      <c r="V38" s="298"/>
      <c r="W38" s="298"/>
      <c r="X38" s="298"/>
      <c r="Y38" s="298"/>
      <c r="Z38" s="23"/>
      <c r="AA38" s="23"/>
      <c r="AB38" s="23"/>
      <c r="AC38" s="298"/>
    </row>
    <row r="39" customHeight="1" spans="1:29">
      <c r="A39" s="336" t="s">
        <v>467</v>
      </c>
      <c r="B39" s="336"/>
      <c r="C39" s="298"/>
      <c r="D39" s="298"/>
      <c r="E39" s="298"/>
      <c r="F39" s="298"/>
      <c r="G39" s="298"/>
      <c r="H39" s="23"/>
      <c r="I39" s="23"/>
      <c r="J39" s="23"/>
      <c r="K39" s="23"/>
      <c r="L39" s="23"/>
      <c r="M39" s="10"/>
      <c r="N39" s="339"/>
      <c r="O39" s="298"/>
      <c r="P39" s="298"/>
      <c r="Q39" s="298"/>
      <c r="R39" s="298"/>
      <c r="S39" s="298"/>
      <c r="T39" s="298"/>
      <c r="U39" s="298"/>
      <c r="V39" s="298"/>
      <c r="W39" s="298"/>
      <c r="X39" s="298"/>
      <c r="Y39" s="298"/>
      <c r="Z39" s="23"/>
      <c r="AA39" s="23"/>
      <c r="AB39" s="23"/>
      <c r="AC39" s="298"/>
    </row>
    <row r="40" customHeight="1" spans="1:29">
      <c r="A40" s="336" t="s">
        <v>468</v>
      </c>
      <c r="B40" s="336"/>
      <c r="C40" s="298"/>
      <c r="D40" s="298"/>
      <c r="E40" s="298"/>
      <c r="F40" s="298"/>
      <c r="G40" s="298"/>
      <c r="H40" s="23"/>
      <c r="I40" s="23"/>
      <c r="J40" s="23"/>
      <c r="K40" s="23"/>
      <c r="L40" s="23"/>
      <c r="M40" s="10"/>
      <c r="N40" s="339"/>
      <c r="O40" s="298"/>
      <c r="P40" s="298"/>
      <c r="Q40" s="298"/>
      <c r="R40" s="298"/>
      <c r="S40" s="298"/>
      <c r="T40" s="298"/>
      <c r="U40" s="298"/>
      <c r="V40" s="298"/>
      <c r="W40" s="298"/>
      <c r="X40" s="298"/>
      <c r="Y40" s="298"/>
      <c r="Z40" s="23"/>
      <c r="AA40" s="23"/>
      <c r="AB40" s="23"/>
      <c r="AC40" s="298"/>
    </row>
    <row r="41" customHeight="1" spans="1:29">
      <c r="A41" s="336" t="s">
        <v>469</v>
      </c>
      <c r="B41" s="336"/>
      <c r="C41" s="298"/>
      <c r="D41" s="298"/>
      <c r="E41" s="298"/>
      <c r="F41" s="298"/>
      <c r="G41" s="298"/>
      <c r="H41" s="23"/>
      <c r="I41" s="23"/>
      <c r="J41" s="23"/>
      <c r="K41" s="23"/>
      <c r="L41" s="23"/>
      <c r="M41" s="10"/>
      <c r="N41" s="339"/>
      <c r="O41" s="298"/>
      <c r="P41" s="298"/>
      <c r="Q41" s="298"/>
      <c r="R41" s="298"/>
      <c r="S41" s="298"/>
      <c r="T41" s="298"/>
      <c r="U41" s="298"/>
      <c r="V41" s="298"/>
      <c r="W41" s="298"/>
      <c r="X41" s="298"/>
      <c r="Y41" s="298"/>
      <c r="Z41" s="23"/>
      <c r="AA41" s="23"/>
      <c r="AB41" s="23"/>
      <c r="AC41" s="298"/>
    </row>
    <row r="42" customHeight="1" spans="1:29">
      <c r="A42" s="336" t="s">
        <v>470</v>
      </c>
      <c r="B42" s="336"/>
      <c r="C42" s="298"/>
      <c r="D42" s="298"/>
      <c r="E42" s="298"/>
      <c r="F42" s="298"/>
      <c r="G42" s="298"/>
      <c r="H42" s="23"/>
      <c r="I42" s="23"/>
      <c r="J42" s="23"/>
      <c r="K42" s="23"/>
      <c r="L42" s="23"/>
      <c r="M42" s="10"/>
      <c r="N42" s="339"/>
      <c r="O42" s="298"/>
      <c r="P42" s="298"/>
      <c r="Q42" s="298"/>
      <c r="R42" s="298"/>
      <c r="S42" s="298"/>
      <c r="T42" s="298"/>
      <c r="U42" s="298"/>
      <c r="V42" s="298"/>
      <c r="W42" s="298"/>
      <c r="X42" s="298"/>
      <c r="Y42" s="298"/>
      <c r="Z42" s="23"/>
      <c r="AA42" s="23"/>
      <c r="AB42" s="23"/>
      <c r="AC42" s="298"/>
    </row>
    <row r="43" customHeight="1" spans="1:29">
      <c r="A43" s="336" t="s">
        <v>471</v>
      </c>
      <c r="B43" s="336"/>
      <c r="C43" s="298"/>
      <c r="D43" s="298"/>
      <c r="E43" s="298"/>
      <c r="F43" s="298"/>
      <c r="G43" s="298"/>
      <c r="H43" s="23"/>
      <c r="I43" s="23"/>
      <c r="J43" s="23"/>
      <c r="K43" s="23"/>
      <c r="L43" s="23"/>
      <c r="M43" s="10"/>
      <c r="N43" s="339"/>
      <c r="O43" s="298"/>
      <c r="P43" s="298"/>
      <c r="Q43" s="298"/>
      <c r="R43" s="298"/>
      <c r="S43" s="298"/>
      <c r="T43" s="298"/>
      <c r="U43" s="298"/>
      <c r="V43" s="298"/>
      <c r="W43" s="298"/>
      <c r="X43" s="298"/>
      <c r="Y43" s="298"/>
      <c r="Z43" s="23"/>
      <c r="AA43" s="23"/>
      <c r="AB43" s="23"/>
      <c r="AC43" s="298"/>
    </row>
  </sheetData>
  <mergeCells count="19">
    <mergeCell ref="A2:AC2"/>
    <mergeCell ref="A3:AC3"/>
    <mergeCell ref="A4:AC4"/>
    <mergeCell ref="C6:F6"/>
    <mergeCell ref="N6:Y6"/>
    <mergeCell ref="A28:H28"/>
    <mergeCell ref="A6:A7"/>
    <mergeCell ref="B6:B7"/>
    <mergeCell ref="G6:G7"/>
    <mergeCell ref="H6:H7"/>
    <mergeCell ref="I6:I7"/>
    <mergeCell ref="J6:J7"/>
    <mergeCell ref="K6:K7"/>
    <mergeCell ref="L6:L7"/>
    <mergeCell ref="M6:M7"/>
    <mergeCell ref="Z6:Z7"/>
    <mergeCell ref="AA6:AA7"/>
    <mergeCell ref="AB6:AB7"/>
    <mergeCell ref="AC6:AC7"/>
  </mergeCells>
  <hyperlinks>
    <hyperlink ref="A1" location="索引目录!E24" display="返回索引页"/>
    <hyperlink ref="B1" location="存货汇总!B12" display="返回存货汇总表"/>
  </hyperlinks>
  <printOptions horizontalCentered="1"/>
  <pageMargins left="0.314583333333333" right="0.314583333333333" top="0.747916666666667" bottom="0.472222222222222" header="0.904861111111111" footer="0.236111111111111"/>
  <pageSetup paperSize="9" orientation="landscape"/>
  <headerFooter alignWithMargins="0">
    <oddHeader>&amp;C&amp;"Arial Narrow,常规"&amp;9
&amp;R&amp;"宋体,常规"&amp;10表&amp;"Times New Roman,常规"3-9-6-1
&amp;"宋体,常规"共&amp;"Times New Roman,常规"&amp;N&amp;"宋体,常规"页第&amp;"Times New Roman,常规"&amp;P&amp;"宋体,常规"页</oddHead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1"/>
  <sheetViews>
    <sheetView workbookViewId="0">
      <selection activeCell="A3" sqref="A3:AC3"/>
    </sheetView>
  </sheetViews>
  <sheetFormatPr defaultColWidth="9" defaultRowHeight="16.5" customHeight="1"/>
  <cols>
    <col min="1" max="1" width="4.33333333333333" customWidth="1"/>
    <col min="2" max="2" width="8.5" customWidth="1"/>
    <col min="3" max="4" width="8" customWidth="1" outlineLevel="1"/>
    <col min="5" max="5" width="9.58333333333333" customWidth="1" outlineLevel="1"/>
    <col min="6" max="6" width="11.3333333333333" customWidth="1" outlineLevel="1"/>
    <col min="7" max="7" width="8" customWidth="1" outlineLevel="1"/>
    <col min="8" max="8" width="8.58333333333333" customWidth="1"/>
    <col min="9" max="9" width="5.25" customWidth="1"/>
    <col min="10" max="10" width="7.08333333333333" customWidth="1"/>
    <col min="11" max="11" width="9.58333333333333" customWidth="1"/>
    <col min="12" max="12" width="8" customWidth="1"/>
    <col min="13" max="13" width="5.5" customWidth="1" outlineLevel="1"/>
    <col min="14" max="14" width="6.58333333333333" customWidth="1" outlineLevel="1"/>
    <col min="15" max="16" width="6" customWidth="1" outlineLevel="1"/>
    <col min="17" max="20" width="6.5" customWidth="1" outlineLevel="1"/>
    <col min="21" max="24" width="6.58333333333333" customWidth="1" outlineLevel="1"/>
    <col min="25" max="25" width="10" customWidth="1"/>
    <col min="26" max="26" width="12.25" customWidth="1" outlineLevel="1"/>
    <col min="27" max="27" width="9.83333333333333" customWidth="1" outlineLevel="1"/>
    <col min="28" max="28" width="5.08333333333333" customWidth="1" outlineLevel="1"/>
    <col min="29" max="29" width="3.33333333333333" customWidth="1"/>
  </cols>
  <sheetData>
    <row r="1" ht="24" spans="1:29">
      <c r="A1" s="348" t="s">
        <v>126</v>
      </c>
      <c r="B1" s="287" t="s">
        <v>395</v>
      </c>
      <c r="C1" s="24"/>
      <c r="D1" s="24"/>
      <c r="E1" s="3"/>
      <c r="F1" s="3"/>
      <c r="G1" s="3"/>
      <c r="H1" s="3"/>
      <c r="I1" s="3"/>
      <c r="J1" s="3"/>
      <c r="K1" s="3"/>
      <c r="L1" s="3"/>
      <c r="M1" s="3"/>
      <c r="N1" s="3"/>
      <c r="O1" s="3"/>
      <c r="P1" s="3"/>
      <c r="Q1" s="354"/>
      <c r="R1" s="354"/>
      <c r="S1" s="354"/>
      <c r="T1" s="354"/>
      <c r="U1" s="354"/>
      <c r="V1" s="354"/>
      <c r="W1" s="354"/>
      <c r="X1" s="354"/>
      <c r="Y1" s="354"/>
      <c r="Z1" s="4"/>
      <c r="AA1" s="4"/>
      <c r="AB1" s="4"/>
      <c r="AC1" s="354"/>
    </row>
    <row r="2" ht="24.75" hidden="1" customHeight="1" spans="1:29">
      <c r="A2" s="299" t="s">
        <v>472</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row>
    <row r="3" ht="24.75" customHeight="1" spans="1:29">
      <c r="A3" s="299" t="s">
        <v>473</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row>
    <row r="4" customHeight="1" spans="1:29">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row>
    <row r="5" customHeight="1" spans="1:29">
      <c r="A5" s="8" t="e">
        <f>#REF!&amp;#REF!</f>
        <v>#REF!</v>
      </c>
      <c r="B5" s="337"/>
      <c r="C5" s="337"/>
      <c r="D5" s="337"/>
      <c r="E5" s="337"/>
      <c r="F5" s="337"/>
      <c r="G5" s="337"/>
      <c r="H5" s="337"/>
      <c r="I5" s="337"/>
      <c r="J5" s="337"/>
      <c r="K5" s="337"/>
      <c r="L5" s="337"/>
      <c r="M5" s="337"/>
      <c r="N5" s="337"/>
      <c r="O5" s="337"/>
      <c r="P5" s="337"/>
      <c r="Q5" s="337"/>
      <c r="R5" s="337"/>
      <c r="S5" s="337"/>
      <c r="T5" s="337"/>
      <c r="U5" s="337"/>
      <c r="V5" s="337"/>
      <c r="W5" s="337"/>
      <c r="X5" s="337"/>
      <c r="Y5" s="337"/>
      <c r="Z5" s="10"/>
      <c r="AA5" s="10"/>
      <c r="AB5" s="10"/>
      <c r="AC5" s="355" t="s">
        <v>159</v>
      </c>
    </row>
    <row r="6" ht="18" customHeight="1" spans="1:29">
      <c r="A6" s="301" t="s">
        <v>161</v>
      </c>
      <c r="B6" s="302" t="s">
        <v>424</v>
      </c>
      <c r="C6" s="330" t="s">
        <v>425</v>
      </c>
      <c r="D6" s="331"/>
      <c r="E6" s="331"/>
      <c r="F6" s="331"/>
      <c r="G6" s="307"/>
      <c r="H6" s="302" t="s">
        <v>426</v>
      </c>
      <c r="I6" s="302" t="s">
        <v>474</v>
      </c>
      <c r="J6" s="302" t="s">
        <v>475</v>
      </c>
      <c r="K6" s="302" t="s">
        <v>476</v>
      </c>
      <c r="L6" s="302" t="s">
        <v>477</v>
      </c>
      <c r="M6" s="301" t="s">
        <v>478</v>
      </c>
      <c r="N6" s="301"/>
      <c r="O6" s="301"/>
      <c r="P6" s="301"/>
      <c r="Q6" s="301" t="s">
        <v>479</v>
      </c>
      <c r="R6" s="301"/>
      <c r="S6" s="301"/>
      <c r="T6" s="301"/>
      <c r="U6" s="301" t="s">
        <v>480</v>
      </c>
      <c r="V6" s="301"/>
      <c r="W6" s="301"/>
      <c r="X6" s="301"/>
      <c r="Y6" s="30" t="s">
        <v>196</v>
      </c>
      <c r="Z6" s="277" t="s">
        <v>197</v>
      </c>
      <c r="AA6" s="31" t="s">
        <v>198</v>
      </c>
      <c r="AB6" s="321" t="s">
        <v>269</v>
      </c>
      <c r="AC6" s="301" t="s">
        <v>164</v>
      </c>
    </row>
    <row r="7" ht="18" customHeight="1" spans="1:29">
      <c r="A7" s="301"/>
      <c r="B7" s="302"/>
      <c r="C7" s="302" t="s">
        <v>434</v>
      </c>
      <c r="D7" s="302" t="s">
        <v>435</v>
      </c>
      <c r="E7" s="302" t="s">
        <v>436</v>
      </c>
      <c r="F7" s="302" t="s">
        <v>481</v>
      </c>
      <c r="G7" s="302" t="s">
        <v>482</v>
      </c>
      <c r="H7" s="302"/>
      <c r="I7" s="302"/>
      <c r="J7" s="302"/>
      <c r="K7" s="302"/>
      <c r="L7" s="302"/>
      <c r="M7" s="301" t="s">
        <v>483</v>
      </c>
      <c r="N7" s="301" t="s">
        <v>484</v>
      </c>
      <c r="O7" s="301" t="s">
        <v>485</v>
      </c>
      <c r="P7" s="301" t="s">
        <v>486</v>
      </c>
      <c r="Q7" s="301" t="s">
        <v>483</v>
      </c>
      <c r="R7" s="301" t="s">
        <v>484</v>
      </c>
      <c r="S7" s="301" t="s">
        <v>485</v>
      </c>
      <c r="T7" s="301" t="s">
        <v>486</v>
      </c>
      <c r="U7" s="301" t="s">
        <v>483</v>
      </c>
      <c r="V7" s="301" t="s">
        <v>484</v>
      </c>
      <c r="W7" s="301" t="s">
        <v>485</v>
      </c>
      <c r="X7" s="301" t="s">
        <v>486</v>
      </c>
      <c r="Y7" s="356"/>
      <c r="Z7" s="280"/>
      <c r="AA7" s="33" t="str">
        <f>IF(Z7-Y7&lt;&gt;0,Z7-Y7,IF(Y7&lt;&gt;0,0,""))</f>
        <v/>
      </c>
      <c r="AB7" s="322"/>
      <c r="AC7" s="301"/>
    </row>
    <row r="8" customHeight="1" spans="1:29">
      <c r="A8" s="308">
        <v>1</v>
      </c>
      <c r="B8" s="349"/>
      <c r="C8" s="350"/>
      <c r="D8" s="350"/>
      <c r="E8" s="350"/>
      <c r="F8" s="350"/>
      <c r="G8" s="350"/>
      <c r="H8" s="309"/>
      <c r="I8" s="309"/>
      <c r="J8" s="309"/>
      <c r="K8" s="309"/>
      <c r="L8" s="309"/>
      <c r="M8" s="309"/>
      <c r="N8" s="309"/>
      <c r="O8" s="309"/>
      <c r="P8" s="309"/>
      <c r="Q8" s="309"/>
      <c r="R8" s="309"/>
      <c r="S8" s="309"/>
      <c r="T8" s="309"/>
      <c r="U8" s="309"/>
      <c r="V8" s="309"/>
      <c r="W8" s="309"/>
      <c r="X8" s="309"/>
      <c r="Y8" s="113"/>
      <c r="Z8" s="263"/>
      <c r="AA8" s="39" t="str">
        <f t="shared" ref="AA8:AA28" si="0">IF(Z8-Y8&lt;&gt;0,Z8-Y8,IF(Y8&lt;&gt;0,0,""))</f>
        <v/>
      </c>
      <c r="AB8" s="56" t="str">
        <f t="shared" ref="AB8:AB28" si="1">IF(Y8=0,"",(Z8-Y8)/Y8*100)</f>
        <v/>
      </c>
      <c r="AC8" s="309"/>
    </row>
    <row r="9" customHeight="1" spans="1:29">
      <c r="A9" s="308">
        <v>2</v>
      </c>
      <c r="B9" s="309"/>
      <c r="C9" s="350"/>
      <c r="D9" s="350"/>
      <c r="E9" s="350"/>
      <c r="F9" s="350"/>
      <c r="G9" s="350"/>
      <c r="H9" s="309"/>
      <c r="I9" s="309"/>
      <c r="J9" s="309"/>
      <c r="K9" s="309"/>
      <c r="L9" s="309"/>
      <c r="M9" s="309"/>
      <c r="N9" s="309"/>
      <c r="O9" s="309"/>
      <c r="P9" s="309"/>
      <c r="Q9" s="309"/>
      <c r="R9" s="309"/>
      <c r="S9" s="309"/>
      <c r="T9" s="309"/>
      <c r="U9" s="309"/>
      <c r="V9" s="309"/>
      <c r="W9" s="309"/>
      <c r="X9" s="309"/>
      <c r="Y9" s="341"/>
      <c r="Z9" s="263"/>
      <c r="AA9" s="39" t="str">
        <f t="shared" si="0"/>
        <v/>
      </c>
      <c r="AB9" s="56" t="str">
        <f t="shared" si="1"/>
        <v/>
      </c>
      <c r="AC9" s="309"/>
    </row>
    <row r="10" customHeight="1" spans="1:29">
      <c r="A10" s="308"/>
      <c r="B10" s="309"/>
      <c r="C10" s="350"/>
      <c r="D10" s="350"/>
      <c r="E10" s="350"/>
      <c r="F10" s="350"/>
      <c r="G10" s="350"/>
      <c r="H10" s="309"/>
      <c r="I10" s="309"/>
      <c r="J10" s="309"/>
      <c r="K10" s="309"/>
      <c r="L10" s="309"/>
      <c r="M10" s="309"/>
      <c r="N10" s="309"/>
      <c r="O10" s="309"/>
      <c r="P10" s="309"/>
      <c r="Q10" s="309"/>
      <c r="R10" s="309"/>
      <c r="S10" s="309"/>
      <c r="T10" s="309"/>
      <c r="U10" s="309"/>
      <c r="V10" s="309"/>
      <c r="W10" s="309"/>
      <c r="X10" s="309"/>
      <c r="Y10" s="341"/>
      <c r="Z10" s="263"/>
      <c r="AA10" s="39" t="str">
        <f t="shared" si="0"/>
        <v/>
      </c>
      <c r="AB10" s="56" t="str">
        <f t="shared" si="1"/>
        <v/>
      </c>
      <c r="AC10" s="309"/>
    </row>
    <row r="11" customHeight="1" spans="1:29">
      <c r="A11" s="308"/>
      <c r="B11" s="309"/>
      <c r="C11" s="350"/>
      <c r="D11" s="350"/>
      <c r="E11" s="350"/>
      <c r="F11" s="350"/>
      <c r="G11" s="350"/>
      <c r="H11" s="309"/>
      <c r="I11" s="309"/>
      <c r="J11" s="309"/>
      <c r="K11" s="309"/>
      <c r="L11" s="309"/>
      <c r="M11" s="309"/>
      <c r="N11" s="309"/>
      <c r="O11" s="309"/>
      <c r="P11" s="309"/>
      <c r="Q11" s="309"/>
      <c r="R11" s="309"/>
      <c r="S11" s="309"/>
      <c r="T11" s="309"/>
      <c r="U11" s="309"/>
      <c r="V11" s="309"/>
      <c r="W11" s="309"/>
      <c r="X11" s="309"/>
      <c r="Y11" s="341"/>
      <c r="Z11" s="263"/>
      <c r="AA11" s="39" t="str">
        <f t="shared" si="0"/>
        <v/>
      </c>
      <c r="AB11" s="56" t="str">
        <f t="shared" si="1"/>
        <v/>
      </c>
      <c r="AC11" s="309"/>
    </row>
    <row r="12" customHeight="1" spans="1:29">
      <c r="A12" s="308"/>
      <c r="B12" s="309"/>
      <c r="C12" s="350"/>
      <c r="D12" s="350"/>
      <c r="E12" s="350"/>
      <c r="F12" s="350"/>
      <c r="G12" s="350"/>
      <c r="H12" s="309"/>
      <c r="I12" s="309"/>
      <c r="J12" s="309"/>
      <c r="K12" s="309"/>
      <c r="L12" s="309"/>
      <c r="M12" s="309"/>
      <c r="N12" s="309"/>
      <c r="O12" s="309"/>
      <c r="P12" s="309"/>
      <c r="Q12" s="309"/>
      <c r="R12" s="309"/>
      <c r="S12" s="309"/>
      <c r="T12" s="309"/>
      <c r="U12" s="309"/>
      <c r="V12" s="309"/>
      <c r="W12" s="309"/>
      <c r="X12" s="309"/>
      <c r="Y12" s="341"/>
      <c r="Z12" s="263"/>
      <c r="AA12" s="39" t="str">
        <f t="shared" si="0"/>
        <v/>
      </c>
      <c r="AB12" s="56" t="str">
        <f t="shared" si="1"/>
        <v/>
      </c>
      <c r="AC12" s="309"/>
    </row>
    <row r="13" customHeight="1" spans="1:29">
      <c r="A13" s="308"/>
      <c r="B13" s="309"/>
      <c r="C13" s="350"/>
      <c r="D13" s="350"/>
      <c r="E13" s="350"/>
      <c r="F13" s="350"/>
      <c r="G13" s="350"/>
      <c r="H13" s="309"/>
      <c r="I13" s="309"/>
      <c r="J13" s="309"/>
      <c r="K13" s="309"/>
      <c r="L13" s="309"/>
      <c r="M13" s="309"/>
      <c r="N13" s="309"/>
      <c r="O13" s="309"/>
      <c r="P13" s="309"/>
      <c r="Q13" s="309"/>
      <c r="R13" s="309"/>
      <c r="S13" s="309"/>
      <c r="T13" s="309"/>
      <c r="U13" s="309"/>
      <c r="V13" s="309"/>
      <c r="W13" s="309"/>
      <c r="X13" s="309"/>
      <c r="Y13" s="341"/>
      <c r="Z13" s="263"/>
      <c r="AA13" s="39" t="str">
        <f t="shared" si="0"/>
        <v/>
      </c>
      <c r="AB13" s="56" t="str">
        <f t="shared" si="1"/>
        <v/>
      </c>
      <c r="AC13" s="309"/>
    </row>
    <row r="14" customHeight="1" spans="1:29">
      <c r="A14" s="308"/>
      <c r="B14" s="309"/>
      <c r="C14" s="350"/>
      <c r="D14" s="350"/>
      <c r="E14" s="350"/>
      <c r="F14" s="350"/>
      <c r="G14" s="350"/>
      <c r="H14" s="309"/>
      <c r="I14" s="309"/>
      <c r="J14" s="309"/>
      <c r="K14" s="309"/>
      <c r="L14" s="309"/>
      <c r="M14" s="309"/>
      <c r="N14" s="309"/>
      <c r="O14" s="309"/>
      <c r="P14" s="309"/>
      <c r="Q14" s="309"/>
      <c r="R14" s="309"/>
      <c r="S14" s="309"/>
      <c r="T14" s="309"/>
      <c r="U14" s="309"/>
      <c r="V14" s="309"/>
      <c r="W14" s="309"/>
      <c r="X14" s="309"/>
      <c r="Y14" s="341"/>
      <c r="Z14" s="263"/>
      <c r="AA14" s="39" t="str">
        <f t="shared" si="0"/>
        <v/>
      </c>
      <c r="AB14" s="56" t="str">
        <f t="shared" si="1"/>
        <v/>
      </c>
      <c r="AC14" s="309"/>
    </row>
    <row r="15" customHeight="1" spans="1:29">
      <c r="A15" s="308"/>
      <c r="B15" s="309"/>
      <c r="C15" s="350"/>
      <c r="D15" s="350"/>
      <c r="E15" s="350"/>
      <c r="F15" s="350"/>
      <c r="G15" s="350"/>
      <c r="H15" s="309"/>
      <c r="I15" s="309"/>
      <c r="J15" s="309"/>
      <c r="K15" s="309"/>
      <c r="L15" s="309"/>
      <c r="M15" s="309"/>
      <c r="N15" s="309"/>
      <c r="O15" s="309"/>
      <c r="P15" s="309"/>
      <c r="Q15" s="309"/>
      <c r="R15" s="309"/>
      <c r="S15" s="309"/>
      <c r="T15" s="309"/>
      <c r="U15" s="309"/>
      <c r="V15" s="309"/>
      <c r="W15" s="309"/>
      <c r="X15" s="309"/>
      <c r="Y15" s="341"/>
      <c r="Z15" s="263"/>
      <c r="AA15" s="39" t="str">
        <f t="shared" si="0"/>
        <v/>
      </c>
      <c r="AB15" s="56" t="str">
        <f t="shared" si="1"/>
        <v/>
      </c>
      <c r="AC15" s="309"/>
    </row>
    <row r="16" customHeight="1" spans="1:29">
      <c r="A16" s="308"/>
      <c r="B16" s="309"/>
      <c r="C16" s="350"/>
      <c r="D16" s="350"/>
      <c r="E16" s="350"/>
      <c r="F16" s="350"/>
      <c r="G16" s="350"/>
      <c r="H16" s="309"/>
      <c r="I16" s="309"/>
      <c r="J16" s="309"/>
      <c r="K16" s="309"/>
      <c r="L16" s="309"/>
      <c r="M16" s="309"/>
      <c r="N16" s="309"/>
      <c r="O16" s="309"/>
      <c r="P16" s="309"/>
      <c r="Q16" s="309"/>
      <c r="R16" s="309"/>
      <c r="S16" s="309"/>
      <c r="T16" s="309"/>
      <c r="U16" s="309"/>
      <c r="V16" s="309"/>
      <c r="W16" s="309"/>
      <c r="X16" s="309"/>
      <c r="Y16" s="341"/>
      <c r="Z16" s="263"/>
      <c r="AA16" s="39" t="str">
        <f t="shared" si="0"/>
        <v/>
      </c>
      <c r="AB16" s="56" t="str">
        <f t="shared" si="1"/>
        <v/>
      </c>
      <c r="AC16" s="309"/>
    </row>
    <row r="17" customHeight="1" spans="1:29">
      <c r="A17" s="308"/>
      <c r="B17" s="309"/>
      <c r="C17" s="350"/>
      <c r="D17" s="350"/>
      <c r="E17" s="350"/>
      <c r="F17" s="350"/>
      <c r="G17" s="350"/>
      <c r="H17" s="309"/>
      <c r="I17" s="309"/>
      <c r="J17" s="309"/>
      <c r="K17" s="309"/>
      <c r="L17" s="309"/>
      <c r="M17" s="309"/>
      <c r="N17" s="309"/>
      <c r="O17" s="309"/>
      <c r="P17" s="309"/>
      <c r="Q17" s="309"/>
      <c r="R17" s="309"/>
      <c r="S17" s="309"/>
      <c r="T17" s="309"/>
      <c r="U17" s="309"/>
      <c r="V17" s="309"/>
      <c r="W17" s="309"/>
      <c r="X17" s="309"/>
      <c r="Y17" s="341"/>
      <c r="Z17" s="263"/>
      <c r="AA17" s="39" t="str">
        <f t="shared" si="0"/>
        <v/>
      </c>
      <c r="AB17" s="56" t="str">
        <f t="shared" si="1"/>
        <v/>
      </c>
      <c r="AC17" s="309"/>
    </row>
    <row r="18" customHeight="1" spans="1:29">
      <c r="A18" s="308"/>
      <c r="B18" s="309"/>
      <c r="C18" s="350"/>
      <c r="D18" s="350"/>
      <c r="E18" s="350"/>
      <c r="F18" s="350"/>
      <c r="G18" s="350"/>
      <c r="H18" s="309"/>
      <c r="I18" s="309"/>
      <c r="J18" s="309"/>
      <c r="K18" s="309"/>
      <c r="L18" s="309"/>
      <c r="M18" s="309"/>
      <c r="N18" s="309"/>
      <c r="O18" s="309"/>
      <c r="P18" s="309"/>
      <c r="Q18" s="309"/>
      <c r="R18" s="309"/>
      <c r="S18" s="309"/>
      <c r="T18" s="309"/>
      <c r="U18" s="309"/>
      <c r="V18" s="309"/>
      <c r="W18" s="309"/>
      <c r="X18" s="309"/>
      <c r="Y18" s="341"/>
      <c r="Z18" s="263"/>
      <c r="AA18" s="39" t="str">
        <f t="shared" si="0"/>
        <v/>
      </c>
      <c r="AB18" s="56" t="str">
        <f t="shared" si="1"/>
        <v/>
      </c>
      <c r="AC18" s="309"/>
    </row>
    <row r="19" customHeight="1" spans="1:29">
      <c r="A19" s="308"/>
      <c r="B19" s="309"/>
      <c r="C19" s="350"/>
      <c r="D19" s="350"/>
      <c r="E19" s="350"/>
      <c r="F19" s="350"/>
      <c r="G19" s="350"/>
      <c r="H19" s="309"/>
      <c r="I19" s="309"/>
      <c r="J19" s="309"/>
      <c r="K19" s="309"/>
      <c r="L19" s="309"/>
      <c r="M19" s="309"/>
      <c r="N19" s="309"/>
      <c r="O19" s="309"/>
      <c r="P19" s="309"/>
      <c r="Q19" s="309"/>
      <c r="R19" s="309"/>
      <c r="S19" s="309"/>
      <c r="T19" s="309"/>
      <c r="U19" s="309"/>
      <c r="V19" s="309"/>
      <c r="W19" s="309"/>
      <c r="X19" s="309"/>
      <c r="Y19" s="341"/>
      <c r="Z19" s="263"/>
      <c r="AA19" s="39" t="str">
        <f t="shared" si="0"/>
        <v/>
      </c>
      <c r="AB19" s="56" t="str">
        <f t="shared" si="1"/>
        <v/>
      </c>
      <c r="AC19" s="309"/>
    </row>
    <row r="20" customHeight="1" spans="1:29">
      <c r="A20" s="308"/>
      <c r="B20" s="309"/>
      <c r="C20" s="350"/>
      <c r="D20" s="350"/>
      <c r="E20" s="350"/>
      <c r="F20" s="350"/>
      <c r="G20" s="350"/>
      <c r="H20" s="309"/>
      <c r="I20" s="309"/>
      <c r="J20" s="309"/>
      <c r="K20" s="309"/>
      <c r="L20" s="309"/>
      <c r="M20" s="309"/>
      <c r="N20" s="309"/>
      <c r="O20" s="309"/>
      <c r="P20" s="309"/>
      <c r="Q20" s="309"/>
      <c r="R20" s="309"/>
      <c r="S20" s="309"/>
      <c r="T20" s="309"/>
      <c r="U20" s="309"/>
      <c r="V20" s="309"/>
      <c r="W20" s="309"/>
      <c r="X20" s="309"/>
      <c r="Y20" s="341"/>
      <c r="Z20" s="263"/>
      <c r="AA20" s="39" t="str">
        <f t="shared" si="0"/>
        <v/>
      </c>
      <c r="AB20" s="56" t="str">
        <f t="shared" si="1"/>
        <v/>
      </c>
      <c r="AC20" s="309"/>
    </row>
    <row r="21" customHeight="1" spans="1:29">
      <c r="A21" s="308"/>
      <c r="B21" s="309"/>
      <c r="C21" s="350"/>
      <c r="D21" s="350"/>
      <c r="E21" s="350"/>
      <c r="F21" s="350"/>
      <c r="G21" s="350"/>
      <c r="H21" s="309"/>
      <c r="I21" s="309"/>
      <c r="J21" s="309"/>
      <c r="K21" s="309"/>
      <c r="L21" s="309"/>
      <c r="M21" s="309"/>
      <c r="N21" s="309"/>
      <c r="O21" s="309"/>
      <c r="P21" s="309"/>
      <c r="Q21" s="309"/>
      <c r="R21" s="309"/>
      <c r="S21" s="309"/>
      <c r="T21" s="309"/>
      <c r="U21" s="309"/>
      <c r="V21" s="309"/>
      <c r="W21" s="309"/>
      <c r="X21" s="309"/>
      <c r="Y21" s="341"/>
      <c r="Z21" s="263"/>
      <c r="AA21" s="39" t="str">
        <f t="shared" si="0"/>
        <v/>
      </c>
      <c r="AB21" s="56" t="str">
        <f t="shared" si="1"/>
        <v/>
      </c>
      <c r="AC21" s="309"/>
    </row>
    <row r="22" customHeight="1" spans="1:29">
      <c r="A22" s="308"/>
      <c r="B22" s="309"/>
      <c r="C22" s="351"/>
      <c r="D22" s="351"/>
      <c r="E22" s="351"/>
      <c r="F22" s="351"/>
      <c r="G22" s="351"/>
      <c r="H22" s="309"/>
      <c r="I22" s="309"/>
      <c r="J22" s="309"/>
      <c r="K22" s="309"/>
      <c r="L22" s="309"/>
      <c r="M22" s="309"/>
      <c r="N22" s="309"/>
      <c r="O22" s="309"/>
      <c r="P22" s="309"/>
      <c r="Q22" s="309"/>
      <c r="R22" s="309"/>
      <c r="S22" s="309"/>
      <c r="T22" s="309"/>
      <c r="U22" s="309"/>
      <c r="V22" s="309"/>
      <c r="W22" s="309"/>
      <c r="X22" s="309"/>
      <c r="Y22" s="341"/>
      <c r="Z22" s="263"/>
      <c r="AA22" s="39" t="str">
        <f t="shared" si="0"/>
        <v/>
      </c>
      <c r="AB22" s="56" t="str">
        <f t="shared" si="1"/>
        <v/>
      </c>
      <c r="AC22" s="309"/>
    </row>
    <row r="23" customHeight="1" spans="1:29">
      <c r="A23" s="308"/>
      <c r="B23" s="309"/>
      <c r="C23" s="351"/>
      <c r="D23" s="351"/>
      <c r="E23" s="351"/>
      <c r="F23" s="351"/>
      <c r="G23" s="351"/>
      <c r="H23" s="309"/>
      <c r="I23" s="309"/>
      <c r="J23" s="309"/>
      <c r="K23" s="309"/>
      <c r="L23" s="309"/>
      <c r="M23" s="309"/>
      <c r="N23" s="309"/>
      <c r="O23" s="309"/>
      <c r="P23" s="309"/>
      <c r="Q23" s="309"/>
      <c r="R23" s="309"/>
      <c r="S23" s="309"/>
      <c r="T23" s="309"/>
      <c r="U23" s="309"/>
      <c r="V23" s="309"/>
      <c r="W23" s="309"/>
      <c r="X23" s="309"/>
      <c r="Y23" s="341"/>
      <c r="Z23" s="263"/>
      <c r="AA23" s="39" t="str">
        <f t="shared" si="0"/>
        <v/>
      </c>
      <c r="AB23" s="56" t="str">
        <f t="shared" si="1"/>
        <v/>
      </c>
      <c r="AC23" s="309"/>
    </row>
    <row r="24" customHeight="1" spans="1:29">
      <c r="A24" s="308"/>
      <c r="B24" s="309"/>
      <c r="C24" s="351"/>
      <c r="D24" s="351"/>
      <c r="E24" s="351"/>
      <c r="F24" s="351"/>
      <c r="G24" s="351"/>
      <c r="H24" s="309"/>
      <c r="I24" s="309"/>
      <c r="J24" s="309"/>
      <c r="K24" s="309"/>
      <c r="L24" s="309"/>
      <c r="M24" s="309"/>
      <c r="N24" s="309"/>
      <c r="O24" s="309"/>
      <c r="P24" s="309"/>
      <c r="Q24" s="309"/>
      <c r="R24" s="309"/>
      <c r="S24" s="309"/>
      <c r="T24" s="309"/>
      <c r="U24" s="309"/>
      <c r="V24" s="309"/>
      <c r="W24" s="309"/>
      <c r="X24" s="309"/>
      <c r="Y24" s="341"/>
      <c r="Z24" s="263"/>
      <c r="AA24" s="39" t="str">
        <f t="shared" si="0"/>
        <v/>
      </c>
      <c r="AB24" s="56" t="str">
        <f t="shared" si="1"/>
        <v/>
      </c>
      <c r="AC24" s="309"/>
    </row>
    <row r="25" customHeight="1" spans="1:29">
      <c r="A25" s="308"/>
      <c r="B25" s="309"/>
      <c r="C25" s="351"/>
      <c r="D25" s="351"/>
      <c r="E25" s="351"/>
      <c r="F25" s="351"/>
      <c r="G25" s="351"/>
      <c r="H25" s="309"/>
      <c r="I25" s="309"/>
      <c r="J25" s="309"/>
      <c r="K25" s="309"/>
      <c r="L25" s="309"/>
      <c r="M25" s="309"/>
      <c r="N25" s="309"/>
      <c r="O25" s="309"/>
      <c r="P25" s="309"/>
      <c r="Q25" s="309"/>
      <c r="R25" s="309"/>
      <c r="S25" s="309"/>
      <c r="T25" s="309"/>
      <c r="U25" s="309"/>
      <c r="V25" s="309"/>
      <c r="W25" s="309"/>
      <c r="X25" s="309"/>
      <c r="Y25" s="341"/>
      <c r="Z25" s="263"/>
      <c r="AA25" s="39" t="str">
        <f t="shared" si="0"/>
        <v/>
      </c>
      <c r="AB25" s="56" t="str">
        <f t="shared" si="1"/>
        <v/>
      </c>
      <c r="AC25" s="309"/>
    </row>
    <row r="26" customHeight="1" spans="1:29">
      <c r="A26" s="308"/>
      <c r="B26" s="309"/>
      <c r="C26" s="351"/>
      <c r="D26" s="351"/>
      <c r="E26" s="351"/>
      <c r="F26" s="351"/>
      <c r="G26" s="351"/>
      <c r="H26" s="309"/>
      <c r="I26" s="309"/>
      <c r="J26" s="309"/>
      <c r="K26" s="309"/>
      <c r="L26" s="309"/>
      <c r="M26" s="309"/>
      <c r="N26" s="309"/>
      <c r="O26" s="309"/>
      <c r="P26" s="309"/>
      <c r="Q26" s="309"/>
      <c r="R26" s="309"/>
      <c r="S26" s="309"/>
      <c r="T26" s="309"/>
      <c r="U26" s="309"/>
      <c r="V26" s="309"/>
      <c r="W26" s="309"/>
      <c r="X26" s="309"/>
      <c r="Y26" s="341"/>
      <c r="Z26" s="265"/>
      <c r="AA26" s="39" t="str">
        <f t="shared" si="0"/>
        <v/>
      </c>
      <c r="AB26" s="56" t="str">
        <f t="shared" si="1"/>
        <v/>
      </c>
      <c r="AC26" s="309"/>
    </row>
    <row r="27" customHeight="1" spans="1:29">
      <c r="A27" s="313"/>
      <c r="B27" s="314"/>
      <c r="C27" s="352"/>
      <c r="D27" s="352"/>
      <c r="E27" s="352"/>
      <c r="F27" s="352"/>
      <c r="G27" s="352"/>
      <c r="H27" s="314"/>
      <c r="I27" s="314"/>
      <c r="J27" s="314"/>
      <c r="K27" s="314"/>
      <c r="L27" s="314"/>
      <c r="M27" s="314"/>
      <c r="N27" s="314"/>
      <c r="O27" s="314"/>
      <c r="P27" s="314"/>
      <c r="Q27" s="314"/>
      <c r="R27" s="314"/>
      <c r="S27" s="314"/>
      <c r="T27" s="314"/>
      <c r="U27" s="314"/>
      <c r="V27" s="314"/>
      <c r="W27" s="314"/>
      <c r="X27" s="314"/>
      <c r="Y27" s="342"/>
      <c r="Z27" s="265"/>
      <c r="AA27" s="39" t="str">
        <f t="shared" si="0"/>
        <v/>
      </c>
      <c r="AB27" s="56" t="str">
        <f t="shared" si="1"/>
        <v/>
      </c>
      <c r="AC27" s="314"/>
    </row>
    <row r="28" customHeight="1" spans="1:29">
      <c r="A28" s="318" t="s">
        <v>460</v>
      </c>
      <c r="B28" s="308"/>
      <c r="C28" s="308"/>
      <c r="D28" s="308"/>
      <c r="E28" s="308"/>
      <c r="F28" s="308"/>
      <c r="G28" s="308"/>
      <c r="H28" s="308"/>
      <c r="I28" s="308"/>
      <c r="J28" s="308"/>
      <c r="K28" s="308"/>
      <c r="L28" s="308"/>
      <c r="M28" s="309"/>
      <c r="N28" s="309"/>
      <c r="O28" s="309"/>
      <c r="P28" s="309"/>
      <c r="Q28" s="309"/>
      <c r="R28" s="309"/>
      <c r="S28" s="309"/>
      <c r="T28" s="309"/>
      <c r="U28" s="309"/>
      <c r="V28" s="309"/>
      <c r="W28" s="309"/>
      <c r="X28" s="309"/>
      <c r="Y28" s="341"/>
      <c r="Z28" s="265">
        <f>SUM(Z8:Z27)</f>
        <v>0</v>
      </c>
      <c r="AA28" s="39" t="str">
        <f t="shared" si="0"/>
        <v/>
      </c>
      <c r="AB28" s="56" t="str">
        <f t="shared" si="1"/>
        <v/>
      </c>
      <c r="AC28" s="309"/>
    </row>
    <row r="29" customHeight="1" spans="1:29">
      <c r="A29" s="22" t="e">
        <f>#REF!&amp;#REF!</f>
        <v>#REF!</v>
      </c>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23" t="e">
        <f>"评估人员："&amp;#REF!</f>
        <v>#REF!</v>
      </c>
      <c r="AA29" s="23"/>
      <c r="AB29" s="23"/>
      <c r="AC29" s="320"/>
    </row>
    <row r="30" customHeight="1" spans="1:29">
      <c r="A30" s="9" t="e">
        <f>CONCATENATE(#REF!,#REF!,#REF!,#REF!,#REF!,#REF!,#REF!)</f>
        <v>#REF!</v>
      </c>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23"/>
      <c r="AA30" s="23"/>
      <c r="AB30" s="23"/>
      <c r="AC30" s="320"/>
    </row>
    <row r="31" customHeight="1" spans="1:29">
      <c r="A31" s="334"/>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23"/>
      <c r="AA31" s="23"/>
      <c r="AB31" s="23"/>
      <c r="AC31" s="320"/>
    </row>
    <row r="32" customHeight="1" spans="1:29">
      <c r="A32" s="335" t="s">
        <v>461</v>
      </c>
      <c r="B32" s="298"/>
      <c r="C32" s="298"/>
      <c r="D32" s="298"/>
      <c r="E32" s="298"/>
      <c r="F32" s="320"/>
      <c r="G32" s="320"/>
      <c r="H32" s="320"/>
      <c r="I32" s="320"/>
      <c r="J32" s="320"/>
      <c r="K32" s="320"/>
      <c r="L32" s="320"/>
      <c r="M32" s="320"/>
      <c r="N32" s="320"/>
      <c r="O32" s="353"/>
      <c r="P32" s="320"/>
      <c r="Q32" s="320"/>
      <c r="R32" s="320"/>
      <c r="S32" s="320"/>
      <c r="T32" s="320"/>
      <c r="U32" s="320"/>
      <c r="V32" s="320"/>
      <c r="W32" s="320"/>
      <c r="X32" s="320"/>
      <c r="Y32" s="320"/>
      <c r="Z32" s="23"/>
      <c r="AA32" s="23"/>
      <c r="AB32" s="23"/>
      <c r="AC32" s="320"/>
    </row>
    <row r="33" customHeight="1" spans="1:29">
      <c r="A33" s="336" t="s">
        <v>462</v>
      </c>
      <c r="B33" s="336"/>
      <c r="C33" s="298"/>
      <c r="D33" s="298"/>
      <c r="E33" s="298"/>
      <c r="F33" s="298"/>
      <c r="G33" s="298"/>
      <c r="H33" s="298"/>
      <c r="I33" s="298"/>
      <c r="J33" s="298"/>
      <c r="K33" s="298"/>
      <c r="L33" s="298"/>
      <c r="M33" s="298"/>
      <c r="N33" s="298"/>
      <c r="O33" s="339"/>
      <c r="P33" s="298"/>
      <c r="Q33" s="298"/>
      <c r="R33" s="298"/>
      <c r="S33" s="298"/>
      <c r="T33" s="298"/>
      <c r="U33" s="298"/>
      <c r="V33" s="298"/>
      <c r="W33" s="298"/>
      <c r="X33" s="298"/>
      <c r="Y33" s="298"/>
      <c r="Z33" s="23"/>
      <c r="AA33" s="23"/>
      <c r="AB33" s="23"/>
      <c r="AC33" s="298"/>
    </row>
    <row r="34" customHeight="1" spans="1:29">
      <c r="A34" s="336" t="s">
        <v>463</v>
      </c>
      <c r="B34" s="336"/>
      <c r="C34" s="298"/>
      <c r="D34" s="298"/>
      <c r="E34" s="298"/>
      <c r="F34" s="298"/>
      <c r="G34" s="298"/>
      <c r="H34" s="298"/>
      <c r="I34" s="298"/>
      <c r="J34" s="298"/>
      <c r="K34" s="298"/>
      <c r="L34" s="298"/>
      <c r="M34" s="298"/>
      <c r="N34" s="298"/>
      <c r="O34" s="339"/>
      <c r="P34" s="298"/>
      <c r="Q34" s="298"/>
      <c r="R34" s="298"/>
      <c r="S34" s="298"/>
      <c r="T34" s="298"/>
      <c r="U34" s="298"/>
      <c r="V34" s="298"/>
      <c r="W34" s="298"/>
      <c r="X34" s="298"/>
      <c r="Y34" s="298"/>
      <c r="Z34" s="23"/>
      <c r="AA34" s="23"/>
      <c r="AB34" s="23"/>
      <c r="AC34" s="298"/>
    </row>
    <row r="35" customHeight="1" spans="1:29">
      <c r="A35" s="336" t="s">
        <v>464</v>
      </c>
      <c r="B35" s="336"/>
      <c r="C35" s="298"/>
      <c r="D35" s="298"/>
      <c r="E35" s="298"/>
      <c r="F35" s="298"/>
      <c r="G35" s="298"/>
      <c r="H35" s="298"/>
      <c r="I35" s="298"/>
      <c r="J35" s="298"/>
      <c r="K35" s="298"/>
      <c r="L35" s="298"/>
      <c r="M35" s="298"/>
      <c r="N35" s="298"/>
      <c r="O35" s="339"/>
      <c r="P35" s="298"/>
      <c r="Q35" s="298"/>
      <c r="R35" s="298"/>
      <c r="S35" s="298"/>
      <c r="T35" s="298"/>
      <c r="U35" s="298"/>
      <c r="V35" s="298"/>
      <c r="W35" s="298"/>
      <c r="X35" s="298"/>
      <c r="Y35" s="298"/>
      <c r="Z35" s="23"/>
      <c r="AA35" s="23"/>
      <c r="AB35" s="23"/>
      <c r="AC35" s="298"/>
    </row>
    <row r="36" customHeight="1" spans="1:29">
      <c r="A36" s="336" t="s">
        <v>487</v>
      </c>
      <c r="B36" s="336"/>
      <c r="C36" s="298"/>
      <c r="D36" s="298"/>
      <c r="E36" s="298"/>
      <c r="F36" s="298"/>
      <c r="G36" s="298"/>
      <c r="H36" s="298"/>
      <c r="I36" s="298"/>
      <c r="J36" s="298"/>
      <c r="K36" s="298"/>
      <c r="L36" s="298"/>
      <c r="M36" s="298"/>
      <c r="N36" s="298"/>
      <c r="O36" s="339"/>
      <c r="P36" s="298"/>
      <c r="Q36" s="298"/>
      <c r="R36" s="298"/>
      <c r="S36" s="298"/>
      <c r="T36" s="298"/>
      <c r="U36" s="298"/>
      <c r="V36" s="298"/>
      <c r="W36" s="298"/>
      <c r="X36" s="298"/>
      <c r="Y36" s="298"/>
      <c r="Z36" s="23"/>
      <c r="AA36" s="23"/>
      <c r="AB36" s="23"/>
      <c r="AC36" s="298"/>
    </row>
    <row r="37" customHeight="1" spans="1:29">
      <c r="A37" s="336" t="s">
        <v>488</v>
      </c>
      <c r="B37" s="336"/>
      <c r="C37" s="298"/>
      <c r="D37" s="298"/>
      <c r="E37" s="298"/>
      <c r="F37" s="298"/>
      <c r="G37" s="298"/>
      <c r="H37" s="298"/>
      <c r="I37" s="298"/>
      <c r="J37" s="298"/>
      <c r="K37" s="298"/>
      <c r="L37" s="298"/>
      <c r="M37" s="298"/>
      <c r="N37" s="298"/>
      <c r="O37" s="339"/>
      <c r="P37" s="298"/>
      <c r="Q37" s="298"/>
      <c r="R37" s="298"/>
      <c r="S37" s="298"/>
      <c r="T37" s="298"/>
      <c r="U37" s="298"/>
      <c r="V37" s="298"/>
      <c r="W37" s="298"/>
      <c r="X37" s="298"/>
      <c r="Y37" s="298"/>
      <c r="Z37" s="23"/>
      <c r="AA37" s="23"/>
      <c r="AB37" s="23"/>
      <c r="AC37" s="298"/>
    </row>
    <row r="38" customHeight="1" spans="1:29">
      <c r="A38" s="336" t="s">
        <v>489</v>
      </c>
      <c r="B38" s="336"/>
      <c r="C38" s="298"/>
      <c r="D38" s="298"/>
      <c r="E38" s="298"/>
      <c r="F38" s="298"/>
      <c r="G38" s="298"/>
      <c r="H38" s="298"/>
      <c r="I38" s="298"/>
      <c r="J38" s="298"/>
      <c r="K38" s="298"/>
      <c r="L38" s="298"/>
      <c r="M38" s="298"/>
      <c r="N38" s="298"/>
      <c r="O38" s="339"/>
      <c r="P38" s="298"/>
      <c r="Q38" s="298"/>
      <c r="R38" s="298"/>
      <c r="S38" s="298"/>
      <c r="T38" s="298"/>
      <c r="U38" s="298"/>
      <c r="V38" s="298"/>
      <c r="W38" s="298"/>
      <c r="X38" s="298"/>
      <c r="Y38" s="298"/>
      <c r="Z38" s="23"/>
      <c r="AA38" s="23"/>
      <c r="AB38" s="23"/>
      <c r="AC38" s="298"/>
    </row>
    <row r="39" customHeight="1" spans="1:29">
      <c r="A39" s="336" t="s">
        <v>490</v>
      </c>
      <c r="B39" s="336"/>
      <c r="C39" s="298"/>
      <c r="D39" s="298"/>
      <c r="E39" s="298"/>
      <c r="F39" s="298"/>
      <c r="G39" s="298"/>
      <c r="H39" s="298"/>
      <c r="I39" s="298"/>
      <c r="J39" s="298"/>
      <c r="K39" s="298"/>
      <c r="L39" s="298"/>
      <c r="M39" s="298"/>
      <c r="N39" s="298"/>
      <c r="O39" s="339"/>
      <c r="P39" s="298"/>
      <c r="Q39" s="298"/>
      <c r="R39" s="298"/>
      <c r="S39" s="298"/>
      <c r="T39" s="298"/>
      <c r="U39" s="298"/>
      <c r="V39" s="298"/>
      <c r="W39" s="298"/>
      <c r="X39" s="298"/>
      <c r="Y39" s="298"/>
      <c r="Z39" s="23"/>
      <c r="AA39" s="23"/>
      <c r="AB39" s="23"/>
      <c r="AC39" s="298"/>
    </row>
    <row r="40" customHeight="1" spans="1:29">
      <c r="A40" s="336" t="s">
        <v>491</v>
      </c>
      <c r="B40" s="336"/>
      <c r="C40" s="298"/>
      <c r="D40" s="298"/>
      <c r="E40" s="298"/>
      <c r="F40" s="298"/>
      <c r="G40" s="298"/>
      <c r="H40" s="298"/>
      <c r="I40" s="298"/>
      <c r="J40" s="298"/>
      <c r="K40" s="298"/>
      <c r="L40" s="298"/>
      <c r="M40" s="298"/>
      <c r="N40" s="298"/>
      <c r="O40" s="339"/>
      <c r="P40" s="298"/>
      <c r="Q40" s="298"/>
      <c r="R40" s="298"/>
      <c r="S40" s="298"/>
      <c r="T40" s="298"/>
      <c r="U40" s="298"/>
      <c r="V40" s="298"/>
      <c r="W40" s="298"/>
      <c r="X40" s="298"/>
      <c r="Y40" s="298"/>
      <c r="Z40" s="23"/>
      <c r="AA40" s="23"/>
      <c r="AB40" s="23"/>
      <c r="AC40" s="298"/>
    </row>
    <row r="41" customHeight="1" spans="1:29">
      <c r="A41" s="336" t="s">
        <v>492</v>
      </c>
      <c r="B41" s="336"/>
      <c r="C41" s="298"/>
      <c r="D41" s="298"/>
      <c r="E41" s="298"/>
      <c r="F41" s="298"/>
      <c r="G41" s="298"/>
      <c r="H41" s="298"/>
      <c r="I41" s="298"/>
      <c r="J41" s="298"/>
      <c r="K41" s="298"/>
      <c r="L41" s="298"/>
      <c r="M41" s="298"/>
      <c r="N41" s="298"/>
      <c r="O41" s="339"/>
      <c r="P41" s="298"/>
      <c r="Q41" s="298"/>
      <c r="R41" s="298"/>
      <c r="S41" s="298"/>
      <c r="T41" s="298"/>
      <c r="U41" s="298"/>
      <c r="V41" s="298"/>
      <c r="W41" s="298"/>
      <c r="X41" s="298"/>
      <c r="Y41" s="298"/>
      <c r="Z41" s="23"/>
      <c r="AA41" s="23"/>
      <c r="AB41" s="23"/>
      <c r="AC41" s="298"/>
    </row>
  </sheetData>
  <mergeCells count="20">
    <mergeCell ref="A2:AC2"/>
    <mergeCell ref="A3:AC3"/>
    <mergeCell ref="A4:AC4"/>
    <mergeCell ref="C6:G6"/>
    <mergeCell ref="M6:P6"/>
    <mergeCell ref="Q6:T6"/>
    <mergeCell ref="U6:X6"/>
    <mergeCell ref="A28:K28"/>
    <mergeCell ref="A6:A7"/>
    <mergeCell ref="B6:B7"/>
    <mergeCell ref="H6:H7"/>
    <mergeCell ref="I6:I7"/>
    <mergeCell ref="J6:J7"/>
    <mergeCell ref="K6:K7"/>
    <mergeCell ref="L6:L7"/>
    <mergeCell ref="Y6:Y7"/>
    <mergeCell ref="Z6:Z7"/>
    <mergeCell ref="AA6:AA7"/>
    <mergeCell ref="AB6:AB7"/>
    <mergeCell ref="AC6:AC7"/>
  </mergeCells>
  <hyperlinks>
    <hyperlink ref="A1" location="索引目录!E25" display="返回索引页"/>
    <hyperlink ref="B1" location="存货汇总!B13" display="返回存货汇总表"/>
  </hyperlinks>
  <printOptions horizontalCentered="1"/>
  <pageMargins left="0.196527777777778" right="0.196527777777778" top="0.786805555555556" bottom="0.472222222222222" header="0.865972222222222" footer="0.236111111111111"/>
  <pageSetup paperSize="9" orientation="landscape"/>
  <headerFooter alignWithMargins="0">
    <oddHeader>&amp;C&amp;"Arial Narrow,常规"&amp;9
&amp;R&amp;"宋体,常规"&amp;10表&amp;"Times New Roman,常规"3-9-6-2
&amp;"宋体,常规"共&amp;"Times New Roman,常规"&amp;N&amp;"宋体,常规"页第&amp;"Times New Roman,常规"&amp;P&amp;"宋体,常规"页</oddHead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M3"/>
    </sheetView>
  </sheetViews>
  <sheetFormatPr defaultColWidth="9" defaultRowHeight="15.75" customHeight="1"/>
  <cols>
    <col min="1" max="1" width="5.75" customWidth="1"/>
    <col min="2" max="2" width="16.25" customWidth="1"/>
    <col min="3" max="3" width="4.33333333333333" customWidth="1"/>
    <col min="4" max="4" width="10.5833333333333" customWidth="1"/>
    <col min="5" max="5" width="7.5" customWidth="1"/>
    <col min="6" max="6" width="13.3333333333333" customWidth="1"/>
    <col min="7" max="7" width="7.08333333333333" customWidth="1" outlineLevel="1"/>
    <col min="8" max="8" width="8.33333333333333" customWidth="1" outlineLevel="1"/>
    <col min="9" max="9" width="10.3333333333333" customWidth="1" outlineLevel="1"/>
    <col min="10" max="10" width="8.5" customWidth="1" outlineLevel="1"/>
    <col min="11" max="11" width="5" customWidth="1" outlineLevel="1"/>
    <col min="12" max="12" width="9.5" customWidth="1"/>
  </cols>
  <sheetData>
    <row r="1" ht="36" spans="1:12">
      <c r="A1" s="91" t="s">
        <v>126</v>
      </c>
      <c r="B1" s="287" t="s">
        <v>395</v>
      </c>
      <c r="C1" s="3"/>
      <c r="D1" s="3"/>
      <c r="E1" s="3"/>
      <c r="F1" s="3"/>
      <c r="G1" s="4"/>
      <c r="H1" s="4"/>
      <c r="I1" s="4"/>
      <c r="J1" s="4"/>
      <c r="K1" s="4"/>
      <c r="L1" s="3"/>
    </row>
    <row r="2" ht="30" hidden="1" customHeight="1" spans="1:12">
      <c r="A2" s="5" t="s">
        <v>493</v>
      </c>
      <c r="B2" s="5"/>
      <c r="C2" s="5"/>
      <c r="D2" s="5"/>
      <c r="E2" s="5"/>
      <c r="F2" s="5"/>
      <c r="G2" s="5"/>
      <c r="H2" s="5"/>
      <c r="I2" s="5"/>
      <c r="J2" s="5"/>
      <c r="K2" s="5"/>
      <c r="L2" s="5"/>
    </row>
    <row r="3" ht="30" customHeight="1" spans="1:12">
      <c r="A3" s="5" t="s">
        <v>494</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300"/>
      <c r="E5" s="300"/>
      <c r="F5" s="300"/>
      <c r="G5" s="10"/>
      <c r="H5" s="10"/>
      <c r="I5" s="10"/>
      <c r="J5" s="10"/>
      <c r="K5" s="10"/>
      <c r="L5" s="11" t="s">
        <v>159</v>
      </c>
    </row>
    <row r="6" ht="18" customHeight="1" spans="1:12">
      <c r="A6" s="12" t="s">
        <v>161</v>
      </c>
      <c r="B6" s="12" t="s">
        <v>411</v>
      </c>
      <c r="C6" s="78" t="s">
        <v>400</v>
      </c>
      <c r="D6" s="29" t="s">
        <v>196</v>
      </c>
      <c r="E6" s="29"/>
      <c r="F6" s="30"/>
      <c r="G6" s="323" t="s">
        <v>401</v>
      </c>
      <c r="H6" s="12" t="s">
        <v>197</v>
      </c>
      <c r="I6" s="12"/>
      <c r="J6" s="12" t="s">
        <v>198</v>
      </c>
      <c r="K6" s="78" t="s">
        <v>269</v>
      </c>
      <c r="L6" s="12" t="s">
        <v>164</v>
      </c>
    </row>
    <row r="7" ht="18" customHeight="1" spans="1:12">
      <c r="A7" s="12"/>
      <c r="B7" s="12"/>
      <c r="C7" s="79"/>
      <c r="D7" s="32" t="s">
        <v>405</v>
      </c>
      <c r="E7" s="12" t="s">
        <v>406</v>
      </c>
      <c r="F7" s="12" t="s">
        <v>407</v>
      </c>
      <c r="G7" s="323"/>
      <c r="H7" s="12" t="s">
        <v>408</v>
      </c>
      <c r="I7" s="12" t="s">
        <v>407</v>
      </c>
      <c r="J7" s="12"/>
      <c r="K7" s="79"/>
      <c r="L7" s="12"/>
    </row>
    <row r="8" customHeight="1" spans="1:12">
      <c r="A8" s="74"/>
      <c r="B8" s="292"/>
      <c r="C8" s="81"/>
      <c r="D8" s="82"/>
      <c r="E8" s="17" t="str">
        <f>IF(D8=0,"",F8/D8)</f>
        <v/>
      </c>
      <c r="F8" s="83"/>
      <c r="G8" s="296"/>
      <c r="H8" s="17"/>
      <c r="I8" s="17"/>
      <c r="J8" s="39" t="str">
        <f>IF(I8-F8&lt;&gt;0,I8-F8,IF(F8&lt;&gt;0,0,""))</f>
        <v/>
      </c>
      <c r="K8" s="56" t="str">
        <f>IF(F8=0,"",(I8-F8)/F8*100)</f>
        <v/>
      </c>
      <c r="L8" s="292"/>
    </row>
    <row r="9" customHeight="1" spans="1:12">
      <c r="A9" s="14"/>
      <c r="B9" s="15"/>
      <c r="C9" s="18"/>
      <c r="D9" s="347"/>
      <c r="E9" s="17" t="str">
        <f t="shared" ref="E9:E26" si="0">IF(D9=0,"",F9/D9)</f>
        <v/>
      </c>
      <c r="F9" s="85"/>
      <c r="G9" s="296"/>
      <c r="H9" s="17"/>
      <c r="I9" s="17"/>
      <c r="J9" s="39" t="str">
        <f t="shared" ref="J9:J28" si="1">IF(I9-F9&lt;&gt;0,I9-F9,IF(F9&lt;&gt;0,0,""))</f>
        <v/>
      </c>
      <c r="K9" s="56" t="str">
        <f t="shared" ref="K9:K28" si="2">IF(F9=0,"",(I9-F9)/F9*100)</f>
        <v/>
      </c>
      <c r="L9" s="292"/>
    </row>
    <row r="10" customHeight="1" spans="1:12">
      <c r="A10" s="14"/>
      <c r="B10" s="15"/>
      <c r="C10" s="18"/>
      <c r="D10" s="347"/>
      <c r="E10" s="17" t="str">
        <f t="shared" si="0"/>
        <v/>
      </c>
      <c r="F10" s="85"/>
      <c r="G10" s="296"/>
      <c r="H10" s="17"/>
      <c r="I10" s="17"/>
      <c r="J10" s="39" t="str">
        <f t="shared" si="1"/>
        <v/>
      </c>
      <c r="K10" s="56" t="str">
        <f t="shared" si="2"/>
        <v/>
      </c>
      <c r="L10" s="292"/>
    </row>
    <row r="11" customHeight="1" spans="1:12">
      <c r="A11" s="14"/>
      <c r="B11" s="15"/>
      <c r="C11" s="18"/>
      <c r="D11" s="347"/>
      <c r="E11" s="17" t="str">
        <f t="shared" si="0"/>
        <v/>
      </c>
      <c r="F11" s="85"/>
      <c r="G11" s="296"/>
      <c r="H11" s="17"/>
      <c r="I11" s="17"/>
      <c r="J11" s="39" t="str">
        <f t="shared" si="1"/>
        <v/>
      </c>
      <c r="K11" s="56" t="str">
        <f t="shared" si="2"/>
        <v/>
      </c>
      <c r="L11" s="292"/>
    </row>
    <row r="12" customHeight="1" spans="1:12">
      <c r="A12" s="14"/>
      <c r="B12" s="15"/>
      <c r="C12" s="18"/>
      <c r="D12" s="347"/>
      <c r="E12" s="17" t="str">
        <f t="shared" si="0"/>
        <v/>
      </c>
      <c r="F12" s="85"/>
      <c r="G12" s="296"/>
      <c r="H12" s="17"/>
      <c r="I12" s="17"/>
      <c r="J12" s="39" t="str">
        <f t="shared" si="1"/>
        <v/>
      </c>
      <c r="K12" s="56" t="str">
        <f t="shared" si="2"/>
        <v/>
      </c>
      <c r="L12" s="292"/>
    </row>
    <row r="13" customHeight="1" spans="1:12">
      <c r="A13" s="14"/>
      <c r="B13" s="15"/>
      <c r="C13" s="18"/>
      <c r="D13" s="347"/>
      <c r="E13" s="17" t="str">
        <f t="shared" si="0"/>
        <v/>
      </c>
      <c r="F13" s="85"/>
      <c r="G13" s="296"/>
      <c r="H13" s="17"/>
      <c r="I13" s="17"/>
      <c r="J13" s="39" t="str">
        <f t="shared" si="1"/>
        <v/>
      </c>
      <c r="K13" s="56" t="str">
        <f t="shared" si="2"/>
        <v/>
      </c>
      <c r="L13" s="292"/>
    </row>
    <row r="14" customHeight="1" spans="1:12">
      <c r="A14" s="14"/>
      <c r="B14" s="15"/>
      <c r="C14" s="18"/>
      <c r="D14" s="347"/>
      <c r="E14" s="17" t="str">
        <f t="shared" si="0"/>
        <v/>
      </c>
      <c r="F14" s="85"/>
      <c r="G14" s="296"/>
      <c r="H14" s="17"/>
      <c r="I14" s="17"/>
      <c r="J14" s="39" t="str">
        <f t="shared" si="1"/>
        <v/>
      </c>
      <c r="K14" s="56" t="str">
        <f t="shared" si="2"/>
        <v/>
      </c>
      <c r="L14" s="292"/>
    </row>
    <row r="15" customHeight="1" spans="1:12">
      <c r="A15" s="14"/>
      <c r="B15" s="15"/>
      <c r="C15" s="18"/>
      <c r="D15" s="347"/>
      <c r="E15" s="17" t="str">
        <f t="shared" si="0"/>
        <v/>
      </c>
      <c r="F15" s="85"/>
      <c r="G15" s="296"/>
      <c r="H15" s="17"/>
      <c r="I15" s="17"/>
      <c r="J15" s="39" t="str">
        <f t="shared" si="1"/>
        <v/>
      </c>
      <c r="K15" s="56" t="str">
        <f t="shared" si="2"/>
        <v/>
      </c>
      <c r="L15" s="292"/>
    </row>
    <row r="16" customHeight="1" spans="1:12">
      <c r="A16" s="14"/>
      <c r="B16" s="15"/>
      <c r="C16" s="18"/>
      <c r="D16" s="347"/>
      <c r="E16" s="17" t="str">
        <f t="shared" si="0"/>
        <v/>
      </c>
      <c r="F16" s="85"/>
      <c r="G16" s="296"/>
      <c r="H16" s="17"/>
      <c r="I16" s="17"/>
      <c r="J16" s="39" t="str">
        <f t="shared" si="1"/>
        <v/>
      </c>
      <c r="K16" s="56" t="str">
        <f t="shared" si="2"/>
        <v/>
      </c>
      <c r="L16" s="292"/>
    </row>
    <row r="17" customHeight="1" spans="1:12">
      <c r="A17" s="14"/>
      <c r="B17" s="15"/>
      <c r="C17" s="18"/>
      <c r="D17" s="347"/>
      <c r="E17" s="17" t="str">
        <f t="shared" si="0"/>
        <v/>
      </c>
      <c r="F17" s="85"/>
      <c r="G17" s="296"/>
      <c r="H17" s="17"/>
      <c r="I17" s="17"/>
      <c r="J17" s="39" t="str">
        <f t="shared" si="1"/>
        <v/>
      </c>
      <c r="K17" s="56" t="str">
        <f t="shared" si="2"/>
        <v/>
      </c>
      <c r="L17" s="292"/>
    </row>
    <row r="18" customHeight="1" spans="1:12">
      <c r="A18" s="14"/>
      <c r="B18" s="15"/>
      <c r="C18" s="18"/>
      <c r="D18" s="347"/>
      <c r="E18" s="17" t="str">
        <f t="shared" si="0"/>
        <v/>
      </c>
      <c r="F18" s="85"/>
      <c r="G18" s="296"/>
      <c r="H18" s="17"/>
      <c r="I18" s="17"/>
      <c r="J18" s="39" t="str">
        <f t="shared" si="1"/>
        <v/>
      </c>
      <c r="K18" s="56" t="str">
        <f t="shared" si="2"/>
        <v/>
      </c>
      <c r="L18" s="292"/>
    </row>
    <row r="19" customHeight="1" spans="1:12">
      <c r="A19" s="14"/>
      <c r="B19" s="15"/>
      <c r="C19" s="18"/>
      <c r="D19" s="347"/>
      <c r="E19" s="17" t="str">
        <f t="shared" si="0"/>
        <v/>
      </c>
      <c r="F19" s="85"/>
      <c r="G19" s="296"/>
      <c r="H19" s="17"/>
      <c r="I19" s="17"/>
      <c r="J19" s="39" t="str">
        <f t="shared" si="1"/>
        <v/>
      </c>
      <c r="K19" s="56" t="str">
        <f t="shared" si="2"/>
        <v/>
      </c>
      <c r="L19" s="292"/>
    </row>
    <row r="20" customHeight="1" spans="1:12">
      <c r="A20" s="14"/>
      <c r="B20" s="15"/>
      <c r="C20" s="18"/>
      <c r="D20" s="347"/>
      <c r="E20" s="17" t="str">
        <f t="shared" si="0"/>
        <v/>
      </c>
      <c r="F20" s="85"/>
      <c r="G20" s="296"/>
      <c r="H20" s="17"/>
      <c r="I20" s="17"/>
      <c r="J20" s="39" t="str">
        <f t="shared" si="1"/>
        <v/>
      </c>
      <c r="K20" s="56" t="str">
        <f t="shared" si="2"/>
        <v/>
      </c>
      <c r="L20" s="292"/>
    </row>
    <row r="21" customHeight="1" spans="1:12">
      <c r="A21" s="14"/>
      <c r="B21" s="15"/>
      <c r="C21" s="18"/>
      <c r="D21" s="347"/>
      <c r="E21" s="17" t="str">
        <f t="shared" si="0"/>
        <v/>
      </c>
      <c r="F21" s="85"/>
      <c r="G21" s="296"/>
      <c r="H21" s="17"/>
      <c r="I21" s="17"/>
      <c r="J21" s="39" t="str">
        <f t="shared" si="1"/>
        <v/>
      </c>
      <c r="K21" s="56" t="str">
        <f t="shared" si="2"/>
        <v/>
      </c>
      <c r="L21" s="292"/>
    </row>
    <row r="22" customHeight="1" spans="1:12">
      <c r="A22" s="14"/>
      <c r="B22" s="15"/>
      <c r="C22" s="18"/>
      <c r="D22" s="347"/>
      <c r="E22" s="17" t="str">
        <f t="shared" si="0"/>
        <v/>
      </c>
      <c r="F22" s="85"/>
      <c r="G22" s="296"/>
      <c r="H22" s="17"/>
      <c r="I22" s="17"/>
      <c r="J22" s="39" t="str">
        <f t="shared" si="1"/>
        <v/>
      </c>
      <c r="K22" s="56" t="str">
        <f t="shared" si="2"/>
        <v/>
      </c>
      <c r="L22" s="292"/>
    </row>
    <row r="23" customHeight="1" spans="1:12">
      <c r="A23" s="14"/>
      <c r="B23" s="15"/>
      <c r="C23" s="18"/>
      <c r="D23" s="347"/>
      <c r="E23" s="17" t="str">
        <f t="shared" si="0"/>
        <v/>
      </c>
      <c r="F23" s="85"/>
      <c r="G23" s="296"/>
      <c r="H23" s="17"/>
      <c r="I23" s="17"/>
      <c r="J23" s="39" t="str">
        <f t="shared" si="1"/>
        <v/>
      </c>
      <c r="K23" s="56" t="str">
        <f t="shared" si="2"/>
        <v/>
      </c>
      <c r="L23" s="292"/>
    </row>
    <row r="24" customHeight="1" spans="1:12">
      <c r="A24" s="14"/>
      <c r="B24" s="15"/>
      <c r="C24" s="18"/>
      <c r="D24" s="347"/>
      <c r="E24" s="17" t="str">
        <f t="shared" si="0"/>
        <v/>
      </c>
      <c r="F24" s="85"/>
      <c r="G24" s="296"/>
      <c r="H24" s="17"/>
      <c r="I24" s="17"/>
      <c r="J24" s="39" t="str">
        <f t="shared" si="1"/>
        <v/>
      </c>
      <c r="K24" s="56" t="str">
        <f t="shared" si="2"/>
        <v/>
      </c>
      <c r="L24" s="292"/>
    </row>
    <row r="25" customHeight="1" spans="1:12">
      <c r="A25" s="14"/>
      <c r="B25" s="15"/>
      <c r="C25" s="18"/>
      <c r="D25" s="347"/>
      <c r="E25" s="17" t="str">
        <f t="shared" si="0"/>
        <v/>
      </c>
      <c r="F25" s="85"/>
      <c r="G25" s="296"/>
      <c r="H25" s="17"/>
      <c r="I25" s="17"/>
      <c r="J25" s="39" t="str">
        <f t="shared" si="1"/>
        <v/>
      </c>
      <c r="K25" s="56" t="str">
        <f t="shared" si="2"/>
        <v/>
      </c>
      <c r="L25" s="292"/>
    </row>
    <row r="26" customHeight="1" spans="1:12">
      <c r="A26" s="14"/>
      <c r="B26" s="15"/>
      <c r="C26" s="18"/>
      <c r="D26" s="347"/>
      <c r="E26" s="17" t="str">
        <f t="shared" si="0"/>
        <v/>
      </c>
      <c r="F26" s="85"/>
      <c r="G26" s="296"/>
      <c r="H26" s="17"/>
      <c r="I26" s="17"/>
      <c r="J26" s="39" t="str">
        <f t="shared" si="1"/>
        <v/>
      </c>
      <c r="K26" s="56" t="str">
        <f t="shared" si="2"/>
        <v/>
      </c>
      <c r="L26" s="292"/>
    </row>
    <row r="27" customHeight="1" spans="1:12">
      <c r="A27" s="14"/>
      <c r="B27" s="15"/>
      <c r="C27" s="18"/>
      <c r="D27" s="347"/>
      <c r="E27" s="85"/>
      <c r="F27" s="85"/>
      <c r="G27" s="296"/>
      <c r="H27" s="17"/>
      <c r="I27" s="17"/>
      <c r="J27" s="39" t="str">
        <f t="shared" si="1"/>
        <v/>
      </c>
      <c r="K27" s="56" t="str">
        <f t="shared" si="2"/>
        <v/>
      </c>
      <c r="L27" s="292"/>
    </row>
    <row r="28" customHeight="1" spans="1:12">
      <c r="A28" s="20" t="s">
        <v>329</v>
      </c>
      <c r="B28" s="21"/>
      <c r="C28" s="18"/>
      <c r="D28" s="86"/>
      <c r="E28" s="17"/>
      <c r="F28" s="17">
        <f>SUM(F8:F27)</f>
        <v>0</v>
      </c>
      <c r="G28" s="296"/>
      <c r="H28" s="17"/>
      <c r="I28" s="17">
        <f>SUM(I8:I27)</f>
        <v>0</v>
      </c>
      <c r="J28" s="39" t="str">
        <f t="shared" si="1"/>
        <v/>
      </c>
      <c r="K28" s="56" t="str">
        <f t="shared" si="2"/>
        <v/>
      </c>
      <c r="L28" s="292"/>
    </row>
    <row r="29" customHeight="1" spans="1:12">
      <c r="A29" s="22" t="e">
        <f>#REF!&amp;#REF!</f>
        <v>#REF!</v>
      </c>
      <c r="B29" s="9"/>
      <c r="C29" s="9"/>
      <c r="D29" s="293"/>
      <c r="E29" s="8"/>
      <c r="F29" s="8"/>
      <c r="G29" s="23"/>
      <c r="H29" s="23" t="e">
        <f>"评估人员："&amp;#REF!</f>
        <v>#REF!</v>
      </c>
      <c r="I29" s="23"/>
      <c r="J29" s="23"/>
      <c r="K29" s="23"/>
      <c r="L29" s="9"/>
    </row>
    <row r="30" customHeight="1" spans="1:12">
      <c r="A30" s="9" t="e">
        <f>CONCATENATE(#REF!,#REF!,#REF!,#REF!,#REF!,#REF!,#REF!)</f>
        <v>#REF!</v>
      </c>
      <c r="B30" s="9"/>
      <c r="C30" s="9"/>
      <c r="D30" s="293"/>
      <c r="E30" s="293"/>
      <c r="F30" s="293"/>
      <c r="G30" s="23"/>
      <c r="H30" s="23"/>
      <c r="I30" s="23"/>
      <c r="J30" s="23"/>
      <c r="K30" s="23"/>
      <c r="L30" s="9"/>
    </row>
  </sheetData>
  <mergeCells count="12">
    <mergeCell ref="A2:L2"/>
    <mergeCell ref="A3:L3"/>
    <mergeCell ref="A4:L4"/>
    <mergeCell ref="D6:F6"/>
    <mergeCell ref="H6:I6"/>
    <mergeCell ref="A6:A7"/>
    <mergeCell ref="B6:B7"/>
    <mergeCell ref="C6:C7"/>
    <mergeCell ref="G6:G7"/>
    <mergeCell ref="J6:J7"/>
    <mergeCell ref="K6:K7"/>
    <mergeCell ref="L6:L7"/>
  </mergeCells>
  <hyperlinks>
    <hyperlink ref="A1" location="索引目录!E26" display="返回索引页"/>
    <hyperlink ref="B1" location="存货汇总!B14" display="返回存货汇总表"/>
  </hyperlinks>
  <printOptions horizontalCentered="1"/>
  <pageMargins left="0.354166666666667" right="0.354166666666667" top="0.786805555555556" bottom="0.329861111111111" header="1.00972222222222" footer="0.319444444444444"/>
  <pageSetup paperSize="9" fitToHeight="0" orientation="landscape"/>
  <headerFooter alignWithMargins="0">
    <oddHeader>&amp;R&amp;"宋体,常规"&amp;10表&amp;"Times New Roman,常规"3-9-7
&amp;"宋体,常规"共&amp;"Times New Roman,常规"&amp;N&amp;"宋体,常规"页第&amp;"Times New Roman,常规"&amp;P&amp;"宋体,常规"页</oddHead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5"/>
  <sheetViews>
    <sheetView workbookViewId="0">
      <selection activeCell="A3" sqref="A3:AF3"/>
    </sheetView>
  </sheetViews>
  <sheetFormatPr defaultColWidth="9" defaultRowHeight="16.5" customHeight="1"/>
  <cols>
    <col min="1" max="1" width="5.58333333333333" customWidth="1"/>
    <col min="2" max="2" width="11.0833333333333" customWidth="1"/>
    <col min="3" max="5" width="8.75" customWidth="1" outlineLevel="1"/>
    <col min="6" max="6" width="7.75" customWidth="1" outlineLevel="1"/>
    <col min="7" max="7" width="8.25" customWidth="1"/>
    <col min="8" max="8" width="8.33333333333333" customWidth="1"/>
    <col min="9" max="9" width="5.08333333333333" customWidth="1"/>
    <col min="10" max="10" width="5.08333333333333" customWidth="1" outlineLevel="1"/>
    <col min="11" max="11" width="9.25" customWidth="1" outlineLevel="1"/>
    <col min="12" max="12" width="9.58333333333333" customWidth="1" outlineLevel="1"/>
    <col min="13" max="16" width="6.5" customWidth="1"/>
    <col min="17" max="20" width="6.33333333333333" customWidth="1" outlineLevel="1"/>
    <col min="21" max="21" width="5.33333333333333" customWidth="1" outlineLevel="1"/>
    <col min="22" max="22" width="5" customWidth="1" outlineLevel="1"/>
    <col min="23" max="23" width="5.33333333333333" customWidth="1" outlineLevel="1"/>
    <col min="24" max="24" width="4.83333333333333" customWidth="1" outlineLevel="1"/>
    <col min="25" max="25" width="6.33333333333333" customWidth="1" outlineLevel="1"/>
    <col min="26" max="26" width="5.25" customWidth="1" outlineLevel="1"/>
    <col min="27" max="27" width="5.08333333333333" customWidth="1" outlineLevel="1"/>
    <col min="28" max="28" width="7.25" customWidth="1"/>
    <col min="29" max="29" width="9.75" customWidth="1" outlineLevel="1"/>
    <col min="30" max="30" width="7.75" customWidth="1" outlineLevel="1"/>
    <col min="31" max="31" width="5.08333333333333" customWidth="1" outlineLevel="1"/>
    <col min="32" max="32" width="6.75" customWidth="1"/>
  </cols>
  <sheetData>
    <row r="1" customHeight="1" spans="1:32">
      <c r="A1" s="91" t="s">
        <v>126</v>
      </c>
      <c r="B1" s="2" t="s">
        <v>395</v>
      </c>
      <c r="C1" s="329"/>
      <c r="D1" s="329"/>
      <c r="E1" s="329"/>
      <c r="F1" s="329"/>
      <c r="G1" s="329"/>
      <c r="H1" s="298"/>
      <c r="I1" s="298"/>
      <c r="J1" s="298"/>
      <c r="K1" s="298"/>
      <c r="L1" s="298"/>
      <c r="M1" s="298"/>
      <c r="N1" s="298"/>
      <c r="O1" s="298"/>
      <c r="P1" s="298"/>
      <c r="Q1" s="298"/>
      <c r="R1" s="298"/>
      <c r="S1" s="298"/>
      <c r="T1" s="298"/>
      <c r="U1" s="298"/>
      <c r="V1" s="298"/>
      <c r="W1" s="298"/>
      <c r="X1" s="298"/>
      <c r="Y1" s="298"/>
      <c r="Z1" s="298"/>
      <c r="AA1" s="298"/>
      <c r="AB1" s="298"/>
      <c r="AC1" s="4"/>
      <c r="AD1" s="4"/>
      <c r="AE1" s="4"/>
      <c r="AF1" s="298"/>
    </row>
    <row r="2" ht="24.75" hidden="1" customHeight="1" spans="1:32">
      <c r="A2" s="299" t="s">
        <v>495</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row>
    <row r="3" ht="24.75" customHeight="1" spans="1:32">
      <c r="A3" s="299" t="s">
        <v>496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customHeight="1" spans="1:32">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customHeight="1" spans="1:32">
      <c r="A5" s="8" t="e">
        <f>#REF!&amp;#REF!</f>
        <v>#REF!</v>
      </c>
      <c r="B5" s="9"/>
      <c r="C5" s="9"/>
      <c r="D5" s="300"/>
      <c r="E5" s="300"/>
      <c r="F5" s="300"/>
      <c r="G5" s="300"/>
      <c r="H5" s="300"/>
      <c r="I5" s="9"/>
      <c r="J5" s="300"/>
      <c r="K5" s="300"/>
      <c r="L5" s="300"/>
      <c r="M5" s="298"/>
      <c r="N5" s="337"/>
      <c r="O5" s="337"/>
      <c r="P5" s="337"/>
      <c r="Q5" s="337"/>
      <c r="R5" s="337"/>
      <c r="S5" s="337"/>
      <c r="T5" s="337"/>
      <c r="U5" s="337"/>
      <c r="V5" s="337"/>
      <c r="W5" s="337"/>
      <c r="X5" s="337"/>
      <c r="Y5" s="337"/>
      <c r="Z5" s="337"/>
      <c r="AA5" s="337"/>
      <c r="AB5" s="337"/>
      <c r="AC5" s="10"/>
      <c r="AD5" s="10"/>
      <c r="AE5" s="10"/>
      <c r="AF5" s="11" t="s">
        <v>159</v>
      </c>
    </row>
    <row r="6" ht="18" customHeight="1" spans="1:32">
      <c r="A6" s="301" t="s">
        <v>161</v>
      </c>
      <c r="B6" s="302" t="s">
        <v>424</v>
      </c>
      <c r="C6" s="330" t="s">
        <v>425</v>
      </c>
      <c r="D6" s="331"/>
      <c r="E6" s="331"/>
      <c r="F6" s="307"/>
      <c r="G6" s="302" t="s">
        <v>426</v>
      </c>
      <c r="H6" s="302" t="s">
        <v>497</v>
      </c>
      <c r="I6" s="302" t="s">
        <v>498</v>
      </c>
      <c r="J6" s="302" t="s">
        <v>499</v>
      </c>
      <c r="K6" s="302" t="s">
        <v>500</v>
      </c>
      <c r="L6" s="302" t="s">
        <v>501</v>
      </c>
      <c r="M6" s="302" t="s">
        <v>502</v>
      </c>
      <c r="N6" s="302" t="s">
        <v>503</v>
      </c>
      <c r="O6" s="302" t="s">
        <v>504</v>
      </c>
      <c r="P6" s="302" t="s">
        <v>505</v>
      </c>
      <c r="Q6" s="331" t="s">
        <v>433</v>
      </c>
      <c r="R6" s="331"/>
      <c r="S6" s="331"/>
      <c r="T6" s="331"/>
      <c r="U6" s="331"/>
      <c r="V6" s="331"/>
      <c r="W6" s="331"/>
      <c r="X6" s="331"/>
      <c r="Y6" s="331"/>
      <c r="Z6" s="331"/>
      <c r="AA6" s="331"/>
      <c r="AB6" s="307"/>
      <c r="AC6" s="277" t="s">
        <v>197</v>
      </c>
      <c r="AD6" s="31" t="s">
        <v>198</v>
      </c>
      <c r="AE6" s="321" t="s">
        <v>269</v>
      </c>
      <c r="AF6" s="301" t="s">
        <v>164</v>
      </c>
    </row>
    <row r="7" ht="22.5" customHeight="1" spans="1:32">
      <c r="A7" s="301"/>
      <c r="B7" s="302"/>
      <c r="C7" s="302" t="s">
        <v>434</v>
      </c>
      <c r="D7" s="302" t="s">
        <v>435</v>
      </c>
      <c r="E7" s="302" t="s">
        <v>436</v>
      </c>
      <c r="F7" s="302" t="s">
        <v>482</v>
      </c>
      <c r="G7" s="302"/>
      <c r="H7" s="302"/>
      <c r="I7" s="302"/>
      <c r="J7" s="302"/>
      <c r="K7" s="302"/>
      <c r="L7" s="302"/>
      <c r="M7" s="302"/>
      <c r="N7" s="302"/>
      <c r="O7" s="302"/>
      <c r="P7" s="302"/>
      <c r="Q7" s="340" t="s">
        <v>438</v>
      </c>
      <c r="R7" s="302" t="s">
        <v>439</v>
      </c>
      <c r="S7" s="302" t="s">
        <v>440</v>
      </c>
      <c r="T7" s="302" t="s">
        <v>441</v>
      </c>
      <c r="U7" s="302" t="s">
        <v>442</v>
      </c>
      <c r="V7" s="302" t="s">
        <v>443</v>
      </c>
      <c r="W7" s="302" t="s">
        <v>444</v>
      </c>
      <c r="X7" s="302" t="s">
        <v>445</v>
      </c>
      <c r="Y7" s="302" t="s">
        <v>446</v>
      </c>
      <c r="Z7" s="302" t="s">
        <v>447</v>
      </c>
      <c r="AA7" s="302" t="s">
        <v>448</v>
      </c>
      <c r="AB7" s="301" t="s">
        <v>407</v>
      </c>
      <c r="AC7" s="280"/>
      <c r="AD7" s="33" t="e">
        <f>IF(AC7-AB7&lt;&gt;0,AC7-AB7,IF(AB7&lt;&gt;0,0,""))</f>
        <v>#VALUE!</v>
      </c>
      <c r="AE7" s="322"/>
      <c r="AF7" s="301"/>
    </row>
    <row r="8" customHeight="1" spans="1:32">
      <c r="A8" s="308">
        <v>1</v>
      </c>
      <c r="B8" s="309" t="s">
        <v>449</v>
      </c>
      <c r="C8" s="318"/>
      <c r="D8" s="308"/>
      <c r="E8" s="308"/>
      <c r="F8" s="308"/>
      <c r="G8" s="308"/>
      <c r="H8" s="309"/>
      <c r="I8" s="309"/>
      <c r="J8" s="309"/>
      <c r="K8" s="309"/>
      <c r="L8" s="309"/>
      <c r="M8" s="309"/>
      <c r="N8" s="309"/>
      <c r="O8" s="309"/>
      <c r="P8" s="309"/>
      <c r="Q8" s="341"/>
      <c r="R8" s="309"/>
      <c r="S8" s="309"/>
      <c r="T8" s="309"/>
      <c r="U8" s="309"/>
      <c r="V8" s="309"/>
      <c r="W8" s="309"/>
      <c r="X8" s="309"/>
      <c r="Y8" s="309"/>
      <c r="Z8" s="344"/>
      <c r="AA8" s="344"/>
      <c r="AB8" s="344"/>
      <c r="AC8" s="263"/>
      <c r="AD8" s="39" t="str">
        <f t="shared" ref="AD8:AD28" si="0">IF(AC8-AB8&lt;&gt;0,AC8-AB8,IF(AB8&lt;&gt;0,0,""))</f>
        <v/>
      </c>
      <c r="AE8" s="56" t="str">
        <f t="shared" ref="AE8:AE28" si="1">IF(AB8=0,"",(AC8-AB8)/AB8*100)</f>
        <v/>
      </c>
      <c r="AF8" s="309"/>
    </row>
    <row r="9" customHeight="1" spans="1:32">
      <c r="A9" s="308"/>
      <c r="B9" s="309" t="s">
        <v>450</v>
      </c>
      <c r="C9" s="308"/>
      <c r="D9" s="308"/>
      <c r="E9" s="308"/>
      <c r="F9" s="308"/>
      <c r="G9" s="308"/>
      <c r="H9" s="309"/>
      <c r="I9" s="309"/>
      <c r="J9" s="309"/>
      <c r="K9" s="309"/>
      <c r="L9" s="309"/>
      <c r="M9" s="309"/>
      <c r="N9" s="309"/>
      <c r="O9" s="309"/>
      <c r="P9" s="309"/>
      <c r="Q9" s="341"/>
      <c r="R9" s="309"/>
      <c r="S9" s="309"/>
      <c r="T9" s="309"/>
      <c r="U9" s="309"/>
      <c r="V9" s="309"/>
      <c r="W9" s="309"/>
      <c r="X9" s="309"/>
      <c r="Y9" s="309"/>
      <c r="Z9" s="344"/>
      <c r="AA9" s="344"/>
      <c r="AB9" s="344"/>
      <c r="AC9" s="263"/>
      <c r="AD9" s="39" t="str">
        <f t="shared" si="0"/>
        <v/>
      </c>
      <c r="AE9" s="56" t="str">
        <f t="shared" si="1"/>
        <v/>
      </c>
      <c r="AF9" s="309"/>
    </row>
    <row r="10" customHeight="1" spans="1:32">
      <c r="A10" s="308"/>
      <c r="B10" s="309" t="s">
        <v>451</v>
      </c>
      <c r="C10" s="308"/>
      <c r="D10" s="308"/>
      <c r="E10" s="308"/>
      <c r="F10" s="308"/>
      <c r="G10" s="308"/>
      <c r="H10" s="309"/>
      <c r="I10" s="309"/>
      <c r="J10" s="309"/>
      <c r="K10" s="309"/>
      <c r="L10" s="309"/>
      <c r="M10" s="309"/>
      <c r="N10" s="309"/>
      <c r="O10" s="309"/>
      <c r="P10" s="309"/>
      <c r="Q10" s="341"/>
      <c r="R10" s="309"/>
      <c r="S10" s="309"/>
      <c r="T10" s="309"/>
      <c r="U10" s="309"/>
      <c r="V10" s="309"/>
      <c r="W10" s="309"/>
      <c r="X10" s="309"/>
      <c r="Y10" s="309"/>
      <c r="Z10" s="344"/>
      <c r="AA10" s="344"/>
      <c r="AB10" s="344"/>
      <c r="AC10" s="263"/>
      <c r="AD10" s="39" t="str">
        <f t="shared" si="0"/>
        <v/>
      </c>
      <c r="AE10" s="56" t="str">
        <f t="shared" si="1"/>
        <v/>
      </c>
      <c r="AF10" s="309"/>
    </row>
    <row r="11" customHeight="1" spans="1:32">
      <c r="A11" s="308"/>
      <c r="B11" s="309" t="s">
        <v>452</v>
      </c>
      <c r="C11" s="308"/>
      <c r="D11" s="308"/>
      <c r="E11" s="308"/>
      <c r="F11" s="308"/>
      <c r="G11" s="308"/>
      <c r="H11" s="309"/>
      <c r="I11" s="309"/>
      <c r="J11" s="309"/>
      <c r="K11" s="309"/>
      <c r="L11" s="309"/>
      <c r="M11" s="309"/>
      <c r="N11" s="309"/>
      <c r="O11" s="309"/>
      <c r="P11" s="309"/>
      <c r="Q11" s="341"/>
      <c r="R11" s="309"/>
      <c r="S11" s="309"/>
      <c r="T11" s="309"/>
      <c r="U11" s="309"/>
      <c r="V11" s="309"/>
      <c r="W11" s="309"/>
      <c r="X11" s="309"/>
      <c r="Y11" s="309"/>
      <c r="Z11" s="344"/>
      <c r="AA11" s="344"/>
      <c r="AB11" s="344"/>
      <c r="AC11" s="263"/>
      <c r="AD11" s="39" t="str">
        <f t="shared" si="0"/>
        <v/>
      </c>
      <c r="AE11" s="56" t="str">
        <f t="shared" si="1"/>
        <v/>
      </c>
      <c r="AF11" s="309"/>
    </row>
    <row r="12" customHeight="1" spans="1:32">
      <c r="A12" s="308"/>
      <c r="B12" s="309" t="s">
        <v>453</v>
      </c>
      <c r="C12" s="308"/>
      <c r="D12" s="308"/>
      <c r="E12" s="308"/>
      <c r="F12" s="308"/>
      <c r="G12" s="308"/>
      <c r="H12" s="309"/>
      <c r="I12" s="309"/>
      <c r="J12" s="309"/>
      <c r="K12" s="309"/>
      <c r="L12" s="309"/>
      <c r="M12" s="309"/>
      <c r="N12" s="309"/>
      <c r="O12" s="309"/>
      <c r="P12" s="309"/>
      <c r="Q12" s="341"/>
      <c r="R12" s="309"/>
      <c r="S12" s="309"/>
      <c r="T12" s="309"/>
      <c r="U12" s="309"/>
      <c r="V12" s="309"/>
      <c r="W12" s="309"/>
      <c r="X12" s="309"/>
      <c r="Y12" s="309"/>
      <c r="Z12" s="344"/>
      <c r="AA12" s="344"/>
      <c r="AB12" s="344"/>
      <c r="AC12" s="263"/>
      <c r="AD12" s="39" t="str">
        <f t="shared" si="0"/>
        <v/>
      </c>
      <c r="AE12" s="56" t="str">
        <f t="shared" si="1"/>
        <v/>
      </c>
      <c r="AF12" s="309"/>
    </row>
    <row r="13" customHeight="1" spans="1:32">
      <c r="A13" s="308"/>
      <c r="B13" s="309" t="s">
        <v>454</v>
      </c>
      <c r="C13" s="308"/>
      <c r="D13" s="308"/>
      <c r="E13" s="308"/>
      <c r="F13" s="308"/>
      <c r="G13" s="308"/>
      <c r="H13" s="309"/>
      <c r="I13" s="309"/>
      <c r="J13" s="309"/>
      <c r="K13" s="309"/>
      <c r="L13" s="309"/>
      <c r="M13" s="309"/>
      <c r="N13" s="309"/>
      <c r="O13" s="309"/>
      <c r="P13" s="309"/>
      <c r="Q13" s="341"/>
      <c r="R13" s="309"/>
      <c r="S13" s="309"/>
      <c r="T13" s="309"/>
      <c r="U13" s="309"/>
      <c r="V13" s="309"/>
      <c r="W13" s="309"/>
      <c r="X13" s="309"/>
      <c r="Y13" s="309"/>
      <c r="Z13" s="344"/>
      <c r="AA13" s="344"/>
      <c r="AB13" s="344"/>
      <c r="AC13" s="263"/>
      <c r="AD13" s="39" t="str">
        <f t="shared" si="0"/>
        <v/>
      </c>
      <c r="AE13" s="56" t="str">
        <f t="shared" si="1"/>
        <v/>
      </c>
      <c r="AF13" s="309"/>
    </row>
    <row r="14" customHeight="1" spans="1:32">
      <c r="A14" s="308"/>
      <c r="B14" s="309" t="s">
        <v>455</v>
      </c>
      <c r="C14" s="308"/>
      <c r="D14" s="308"/>
      <c r="E14" s="308"/>
      <c r="F14" s="308"/>
      <c r="G14" s="308"/>
      <c r="H14" s="309"/>
      <c r="I14" s="309"/>
      <c r="J14" s="309"/>
      <c r="K14" s="309"/>
      <c r="L14" s="309"/>
      <c r="M14" s="309"/>
      <c r="N14" s="309"/>
      <c r="O14" s="309"/>
      <c r="P14" s="309"/>
      <c r="Q14" s="341"/>
      <c r="R14" s="309"/>
      <c r="S14" s="309"/>
      <c r="T14" s="309"/>
      <c r="U14" s="309"/>
      <c r="V14" s="309"/>
      <c r="W14" s="309"/>
      <c r="X14" s="309"/>
      <c r="Y14" s="309"/>
      <c r="Z14" s="344"/>
      <c r="AA14" s="344"/>
      <c r="AB14" s="344"/>
      <c r="AC14" s="263"/>
      <c r="AD14" s="39" t="str">
        <f t="shared" si="0"/>
        <v/>
      </c>
      <c r="AE14" s="56" t="str">
        <f t="shared" si="1"/>
        <v/>
      </c>
      <c r="AF14" s="309"/>
    </row>
    <row r="15" customHeight="1" spans="1:32">
      <c r="A15" s="308"/>
      <c r="B15" s="309" t="s">
        <v>456</v>
      </c>
      <c r="C15" s="308"/>
      <c r="D15" s="308"/>
      <c r="E15" s="308"/>
      <c r="F15" s="308"/>
      <c r="G15" s="308"/>
      <c r="H15" s="309"/>
      <c r="I15" s="309"/>
      <c r="J15" s="309"/>
      <c r="K15" s="309"/>
      <c r="L15" s="309"/>
      <c r="M15" s="309"/>
      <c r="N15" s="309"/>
      <c r="O15" s="309"/>
      <c r="P15" s="309"/>
      <c r="Q15" s="341"/>
      <c r="R15" s="309"/>
      <c r="S15" s="309"/>
      <c r="T15" s="309"/>
      <c r="U15" s="309"/>
      <c r="V15" s="309"/>
      <c r="W15" s="309"/>
      <c r="X15" s="309"/>
      <c r="Y15" s="309"/>
      <c r="Z15" s="344"/>
      <c r="AA15" s="344"/>
      <c r="AB15" s="344"/>
      <c r="AC15" s="263"/>
      <c r="AD15" s="39" t="str">
        <f t="shared" si="0"/>
        <v/>
      </c>
      <c r="AE15" s="56" t="str">
        <f t="shared" si="1"/>
        <v/>
      </c>
      <c r="AF15" s="309"/>
    </row>
    <row r="16" customHeight="1" spans="1:32">
      <c r="A16" s="308"/>
      <c r="B16" s="309" t="s">
        <v>457</v>
      </c>
      <c r="C16" s="308"/>
      <c r="D16" s="308"/>
      <c r="E16" s="308"/>
      <c r="F16" s="308"/>
      <c r="G16" s="308"/>
      <c r="H16" s="309"/>
      <c r="I16" s="309"/>
      <c r="J16" s="309"/>
      <c r="K16" s="309"/>
      <c r="L16" s="309"/>
      <c r="M16" s="309"/>
      <c r="N16" s="309"/>
      <c r="O16" s="309"/>
      <c r="P16" s="309"/>
      <c r="Q16" s="341"/>
      <c r="R16" s="309"/>
      <c r="S16" s="309"/>
      <c r="T16" s="309"/>
      <c r="U16" s="309"/>
      <c r="V16" s="309"/>
      <c r="W16" s="309"/>
      <c r="X16" s="309"/>
      <c r="Y16" s="309"/>
      <c r="Z16" s="344"/>
      <c r="AA16" s="344"/>
      <c r="AB16" s="344"/>
      <c r="AC16" s="263"/>
      <c r="AD16" s="39" t="str">
        <f t="shared" si="0"/>
        <v/>
      </c>
      <c r="AE16" s="56" t="str">
        <f t="shared" si="1"/>
        <v/>
      </c>
      <c r="AF16" s="309"/>
    </row>
    <row r="17" customHeight="1" spans="1:32">
      <c r="A17" s="308"/>
      <c r="B17" s="309" t="s">
        <v>451</v>
      </c>
      <c r="C17" s="308"/>
      <c r="D17" s="308"/>
      <c r="E17" s="308"/>
      <c r="F17" s="308"/>
      <c r="G17" s="308"/>
      <c r="H17" s="309"/>
      <c r="I17" s="309"/>
      <c r="J17" s="309"/>
      <c r="K17" s="309"/>
      <c r="L17" s="309"/>
      <c r="M17" s="309"/>
      <c r="N17" s="309"/>
      <c r="O17" s="309"/>
      <c r="P17" s="309"/>
      <c r="Q17" s="341"/>
      <c r="R17" s="309"/>
      <c r="S17" s="309"/>
      <c r="T17" s="309"/>
      <c r="U17" s="309"/>
      <c r="V17" s="309"/>
      <c r="W17" s="309"/>
      <c r="X17" s="309"/>
      <c r="Y17" s="309"/>
      <c r="Z17" s="344"/>
      <c r="AA17" s="344"/>
      <c r="AB17" s="344"/>
      <c r="AC17" s="263"/>
      <c r="AD17" s="39" t="str">
        <f t="shared" si="0"/>
        <v/>
      </c>
      <c r="AE17" s="56" t="str">
        <f t="shared" si="1"/>
        <v/>
      </c>
      <c r="AF17" s="309"/>
    </row>
    <row r="18" customHeight="1" spans="1:32">
      <c r="A18" s="308"/>
      <c r="B18" s="309" t="s">
        <v>452</v>
      </c>
      <c r="C18" s="308"/>
      <c r="D18" s="308"/>
      <c r="E18" s="308"/>
      <c r="F18" s="308"/>
      <c r="G18" s="308"/>
      <c r="H18" s="309"/>
      <c r="I18" s="309"/>
      <c r="J18" s="309"/>
      <c r="K18" s="309"/>
      <c r="L18" s="309"/>
      <c r="M18" s="309"/>
      <c r="N18" s="309"/>
      <c r="O18" s="309"/>
      <c r="P18" s="309"/>
      <c r="Q18" s="341"/>
      <c r="R18" s="309"/>
      <c r="S18" s="309"/>
      <c r="T18" s="309"/>
      <c r="U18" s="309"/>
      <c r="V18" s="309"/>
      <c r="W18" s="309"/>
      <c r="X18" s="309"/>
      <c r="Y18" s="309"/>
      <c r="Z18" s="344"/>
      <c r="AA18" s="344"/>
      <c r="AB18" s="344"/>
      <c r="AC18" s="263"/>
      <c r="AD18" s="39" t="str">
        <f t="shared" si="0"/>
        <v/>
      </c>
      <c r="AE18" s="56" t="str">
        <f t="shared" si="1"/>
        <v/>
      </c>
      <c r="AF18" s="309"/>
    </row>
    <row r="19" customHeight="1" spans="1:32">
      <c r="A19" s="308"/>
      <c r="B19" s="309" t="s">
        <v>453</v>
      </c>
      <c r="C19" s="308"/>
      <c r="D19" s="308"/>
      <c r="E19" s="308"/>
      <c r="F19" s="308"/>
      <c r="G19" s="308"/>
      <c r="H19" s="309"/>
      <c r="I19" s="309"/>
      <c r="J19" s="309"/>
      <c r="K19" s="309"/>
      <c r="L19" s="309"/>
      <c r="M19" s="309"/>
      <c r="N19" s="309"/>
      <c r="O19" s="309"/>
      <c r="P19" s="309"/>
      <c r="Q19" s="341"/>
      <c r="R19" s="309"/>
      <c r="S19" s="309"/>
      <c r="T19" s="309"/>
      <c r="U19" s="309"/>
      <c r="V19" s="309"/>
      <c r="W19" s="309"/>
      <c r="X19" s="309"/>
      <c r="Y19" s="309"/>
      <c r="Z19" s="344"/>
      <c r="AA19" s="344"/>
      <c r="AB19" s="344"/>
      <c r="AC19" s="263"/>
      <c r="AD19" s="39" t="str">
        <f t="shared" si="0"/>
        <v/>
      </c>
      <c r="AE19" s="56" t="str">
        <f t="shared" si="1"/>
        <v/>
      </c>
      <c r="AF19" s="309"/>
    </row>
    <row r="20" customHeight="1" spans="1:32">
      <c r="A20" s="308"/>
      <c r="B20" s="309" t="s">
        <v>454</v>
      </c>
      <c r="C20" s="308"/>
      <c r="D20" s="308"/>
      <c r="E20" s="308"/>
      <c r="F20" s="308"/>
      <c r="G20" s="308"/>
      <c r="H20" s="309"/>
      <c r="I20" s="309"/>
      <c r="J20" s="309"/>
      <c r="K20" s="309"/>
      <c r="L20" s="309"/>
      <c r="M20" s="309"/>
      <c r="N20" s="309"/>
      <c r="O20" s="309"/>
      <c r="P20" s="309"/>
      <c r="Q20" s="341"/>
      <c r="R20" s="309"/>
      <c r="S20" s="309"/>
      <c r="T20" s="309"/>
      <c r="U20" s="309"/>
      <c r="V20" s="309"/>
      <c r="W20" s="309"/>
      <c r="X20" s="309"/>
      <c r="Y20" s="309"/>
      <c r="Z20" s="344"/>
      <c r="AA20" s="344"/>
      <c r="AB20" s="344"/>
      <c r="AC20" s="263"/>
      <c r="AD20" s="39" t="str">
        <f t="shared" si="0"/>
        <v/>
      </c>
      <c r="AE20" s="56" t="str">
        <f t="shared" si="1"/>
        <v/>
      </c>
      <c r="AF20" s="309"/>
    </row>
    <row r="21" customHeight="1" spans="1:32">
      <c r="A21" s="308"/>
      <c r="B21" s="309" t="s">
        <v>455</v>
      </c>
      <c r="C21" s="308"/>
      <c r="D21" s="308"/>
      <c r="E21" s="308"/>
      <c r="F21" s="308"/>
      <c r="G21" s="308"/>
      <c r="H21" s="309"/>
      <c r="I21" s="309"/>
      <c r="J21" s="309"/>
      <c r="K21" s="309"/>
      <c r="L21" s="309"/>
      <c r="M21" s="309"/>
      <c r="N21" s="309"/>
      <c r="O21" s="309"/>
      <c r="P21" s="309"/>
      <c r="Q21" s="341"/>
      <c r="R21" s="309"/>
      <c r="S21" s="309"/>
      <c r="T21" s="309"/>
      <c r="U21" s="309"/>
      <c r="V21" s="309"/>
      <c r="W21" s="309"/>
      <c r="X21" s="309"/>
      <c r="Y21" s="309"/>
      <c r="Z21" s="344"/>
      <c r="AA21" s="344"/>
      <c r="AB21" s="344"/>
      <c r="AC21" s="263"/>
      <c r="AD21" s="39" t="str">
        <f t="shared" si="0"/>
        <v/>
      </c>
      <c r="AE21" s="56" t="str">
        <f t="shared" si="1"/>
        <v/>
      </c>
      <c r="AF21" s="309"/>
    </row>
    <row r="22" customHeight="1" spans="1:32">
      <c r="A22" s="308"/>
      <c r="B22" s="309" t="s">
        <v>456</v>
      </c>
      <c r="C22" s="308"/>
      <c r="D22" s="308"/>
      <c r="E22" s="308"/>
      <c r="F22" s="308"/>
      <c r="G22" s="308"/>
      <c r="H22" s="309"/>
      <c r="I22" s="309"/>
      <c r="J22" s="309"/>
      <c r="K22" s="309"/>
      <c r="L22" s="309"/>
      <c r="M22" s="309"/>
      <c r="N22" s="309"/>
      <c r="O22" s="309"/>
      <c r="P22" s="309"/>
      <c r="Q22" s="341"/>
      <c r="R22" s="309"/>
      <c r="S22" s="309"/>
      <c r="T22" s="309"/>
      <c r="U22" s="309"/>
      <c r="V22" s="309"/>
      <c r="W22" s="309"/>
      <c r="X22" s="309"/>
      <c r="Y22" s="309"/>
      <c r="Z22" s="344"/>
      <c r="AA22" s="344"/>
      <c r="AB22" s="344"/>
      <c r="AC22" s="263"/>
      <c r="AD22" s="39" t="str">
        <f t="shared" si="0"/>
        <v/>
      </c>
      <c r="AE22" s="56" t="str">
        <f t="shared" si="1"/>
        <v/>
      </c>
      <c r="AF22" s="309"/>
    </row>
    <row r="23" customHeight="1" spans="1:32">
      <c r="A23" s="308"/>
      <c r="B23" s="309" t="s">
        <v>458</v>
      </c>
      <c r="C23" s="308"/>
      <c r="D23" s="308"/>
      <c r="E23" s="308"/>
      <c r="F23" s="308"/>
      <c r="G23" s="308"/>
      <c r="H23" s="309"/>
      <c r="I23" s="309"/>
      <c r="J23" s="309"/>
      <c r="K23" s="309"/>
      <c r="L23" s="309"/>
      <c r="M23" s="309"/>
      <c r="N23" s="309"/>
      <c r="O23" s="309"/>
      <c r="P23" s="309"/>
      <c r="Q23" s="341"/>
      <c r="R23" s="309"/>
      <c r="S23" s="309"/>
      <c r="T23" s="309"/>
      <c r="U23" s="309"/>
      <c r="V23" s="309"/>
      <c r="W23" s="309"/>
      <c r="X23" s="309"/>
      <c r="Y23" s="309"/>
      <c r="Z23" s="344"/>
      <c r="AA23" s="344"/>
      <c r="AB23" s="344"/>
      <c r="AC23" s="263"/>
      <c r="AD23" s="39" t="str">
        <f t="shared" si="0"/>
        <v/>
      </c>
      <c r="AE23" s="56" t="str">
        <f t="shared" si="1"/>
        <v/>
      </c>
      <c r="AF23" s="309"/>
    </row>
    <row r="24" customHeight="1" spans="1:32">
      <c r="A24" s="308"/>
      <c r="B24" s="309" t="s">
        <v>459</v>
      </c>
      <c r="C24" s="308"/>
      <c r="D24" s="308"/>
      <c r="E24" s="308"/>
      <c r="F24" s="308"/>
      <c r="G24" s="308"/>
      <c r="H24" s="309"/>
      <c r="I24" s="309"/>
      <c r="J24" s="309"/>
      <c r="K24" s="309"/>
      <c r="L24" s="309"/>
      <c r="M24" s="309"/>
      <c r="N24" s="309"/>
      <c r="O24" s="309"/>
      <c r="P24" s="309"/>
      <c r="Q24" s="341"/>
      <c r="R24" s="309"/>
      <c r="S24" s="309"/>
      <c r="T24" s="309"/>
      <c r="U24" s="309"/>
      <c r="V24" s="309"/>
      <c r="W24" s="309"/>
      <c r="X24" s="309"/>
      <c r="Y24" s="309"/>
      <c r="Z24" s="344"/>
      <c r="AA24" s="344"/>
      <c r="AB24" s="344"/>
      <c r="AC24" s="263"/>
      <c r="AD24" s="39" t="str">
        <f t="shared" si="0"/>
        <v/>
      </c>
      <c r="AE24" s="56" t="str">
        <f t="shared" si="1"/>
        <v/>
      </c>
      <c r="AF24" s="309"/>
    </row>
    <row r="25" customHeight="1" spans="1:32">
      <c r="A25" s="308"/>
      <c r="B25" s="309" t="s">
        <v>450</v>
      </c>
      <c r="C25" s="308"/>
      <c r="D25" s="308"/>
      <c r="E25" s="308"/>
      <c r="F25" s="308"/>
      <c r="G25" s="308"/>
      <c r="H25" s="309"/>
      <c r="I25" s="309"/>
      <c r="J25" s="309"/>
      <c r="K25" s="309"/>
      <c r="L25" s="309"/>
      <c r="M25" s="309"/>
      <c r="N25" s="309"/>
      <c r="O25" s="309"/>
      <c r="P25" s="309"/>
      <c r="Q25" s="341"/>
      <c r="R25" s="309"/>
      <c r="S25" s="309"/>
      <c r="T25" s="309"/>
      <c r="U25" s="309"/>
      <c r="V25" s="309"/>
      <c r="W25" s="309"/>
      <c r="X25" s="309"/>
      <c r="Y25" s="309"/>
      <c r="Z25" s="344"/>
      <c r="AA25" s="344"/>
      <c r="AB25" s="344"/>
      <c r="AC25" s="263"/>
      <c r="AD25" s="39" t="str">
        <f t="shared" si="0"/>
        <v/>
      </c>
      <c r="AE25" s="56" t="str">
        <f t="shared" si="1"/>
        <v/>
      </c>
      <c r="AF25" s="309"/>
    </row>
    <row r="26" customHeight="1" spans="1:32">
      <c r="A26" s="308"/>
      <c r="B26" s="309" t="s">
        <v>458</v>
      </c>
      <c r="C26" s="308"/>
      <c r="D26" s="308"/>
      <c r="E26" s="308"/>
      <c r="F26" s="308"/>
      <c r="G26" s="308"/>
      <c r="H26" s="309"/>
      <c r="I26" s="309"/>
      <c r="J26" s="309"/>
      <c r="K26" s="309"/>
      <c r="L26" s="309"/>
      <c r="M26" s="309"/>
      <c r="N26" s="309"/>
      <c r="O26" s="309"/>
      <c r="P26" s="309"/>
      <c r="Q26" s="341"/>
      <c r="R26" s="309"/>
      <c r="S26" s="309"/>
      <c r="T26" s="309"/>
      <c r="U26" s="309"/>
      <c r="V26" s="309"/>
      <c r="W26" s="309"/>
      <c r="X26" s="309"/>
      <c r="Y26" s="309"/>
      <c r="Z26" s="344"/>
      <c r="AA26" s="344"/>
      <c r="AB26" s="344"/>
      <c r="AC26" s="265"/>
      <c r="AD26" s="39" t="str">
        <f t="shared" si="0"/>
        <v/>
      </c>
      <c r="AE26" s="56" t="str">
        <f t="shared" si="1"/>
        <v/>
      </c>
      <c r="AF26" s="309"/>
    </row>
    <row r="27" customHeight="1" spans="1:32">
      <c r="A27" s="313"/>
      <c r="B27" s="314"/>
      <c r="C27" s="313"/>
      <c r="D27" s="313"/>
      <c r="E27" s="313"/>
      <c r="F27" s="313"/>
      <c r="G27" s="313"/>
      <c r="H27" s="314"/>
      <c r="I27" s="314"/>
      <c r="J27" s="314"/>
      <c r="K27" s="314"/>
      <c r="L27" s="314"/>
      <c r="M27" s="314"/>
      <c r="N27" s="314"/>
      <c r="O27" s="314"/>
      <c r="P27" s="314"/>
      <c r="Q27" s="342"/>
      <c r="R27" s="314"/>
      <c r="S27" s="314"/>
      <c r="T27" s="314"/>
      <c r="U27" s="314"/>
      <c r="V27" s="314"/>
      <c r="W27" s="314"/>
      <c r="X27" s="314"/>
      <c r="Y27" s="314"/>
      <c r="Z27" s="345"/>
      <c r="AA27" s="345"/>
      <c r="AB27" s="345"/>
      <c r="AC27" s="265"/>
      <c r="AD27" s="39" t="str">
        <f t="shared" si="0"/>
        <v/>
      </c>
      <c r="AE27" s="56" t="str">
        <f t="shared" si="1"/>
        <v/>
      </c>
      <c r="AF27" s="314"/>
    </row>
    <row r="28" customHeight="1" spans="1:32">
      <c r="A28" s="332" t="s">
        <v>506</v>
      </c>
      <c r="B28" s="333"/>
      <c r="C28" s="333"/>
      <c r="D28" s="333"/>
      <c r="E28" s="333"/>
      <c r="F28" s="333"/>
      <c r="G28" s="333"/>
      <c r="H28" s="333"/>
      <c r="I28" s="333"/>
      <c r="J28" s="333"/>
      <c r="K28" s="333"/>
      <c r="L28" s="333"/>
      <c r="M28" s="333"/>
      <c r="N28" s="333"/>
      <c r="O28" s="333"/>
      <c r="P28" s="333"/>
      <c r="Q28" s="311">
        <f t="shared" ref="Q28:AC28" si="2">SUM(Q8:Q27)</f>
        <v>0</v>
      </c>
      <c r="R28" s="343">
        <f t="shared" si="2"/>
        <v>0</v>
      </c>
      <c r="S28" s="343">
        <f t="shared" si="2"/>
        <v>0</v>
      </c>
      <c r="T28" s="343">
        <f t="shared" si="2"/>
        <v>0</v>
      </c>
      <c r="U28" s="343">
        <f t="shared" si="2"/>
        <v>0</v>
      </c>
      <c r="V28" s="343">
        <f t="shared" si="2"/>
        <v>0</v>
      </c>
      <c r="W28" s="343">
        <f t="shared" si="2"/>
        <v>0</v>
      </c>
      <c r="X28" s="343">
        <f t="shared" si="2"/>
        <v>0</v>
      </c>
      <c r="Y28" s="343">
        <f t="shared" si="2"/>
        <v>0</v>
      </c>
      <c r="Z28" s="343">
        <f t="shared" si="2"/>
        <v>0</v>
      </c>
      <c r="AA28" s="343">
        <f t="shared" si="2"/>
        <v>0</v>
      </c>
      <c r="AB28" s="346">
        <f t="shared" si="2"/>
        <v>0</v>
      </c>
      <c r="AC28" s="265">
        <f t="shared" si="2"/>
        <v>0</v>
      </c>
      <c r="AD28" s="39" t="str">
        <f t="shared" si="0"/>
        <v/>
      </c>
      <c r="AE28" s="56" t="str">
        <f t="shared" si="1"/>
        <v/>
      </c>
      <c r="AF28" s="309"/>
    </row>
    <row r="29" customHeight="1" spans="1:32">
      <c r="A29" s="22" t="e">
        <f>#REF!&amp;#REF!</f>
        <v>#REF!</v>
      </c>
      <c r="B29" s="320"/>
      <c r="C29" s="320"/>
      <c r="D29" s="320"/>
      <c r="E29" s="320"/>
      <c r="F29" s="320"/>
      <c r="G29" s="320"/>
      <c r="H29" s="320"/>
      <c r="I29" s="320"/>
      <c r="J29" s="320"/>
      <c r="K29" s="320"/>
      <c r="L29" s="320"/>
      <c r="M29" s="320"/>
      <c r="N29" s="338"/>
      <c r="O29" s="338"/>
      <c r="P29" s="338"/>
      <c r="Q29" s="338"/>
      <c r="R29" s="338"/>
      <c r="S29" s="338"/>
      <c r="T29" s="338"/>
      <c r="U29" s="338"/>
      <c r="V29" s="338"/>
      <c r="W29" s="338"/>
      <c r="X29" s="338"/>
      <c r="Y29" s="338"/>
      <c r="Z29" s="320"/>
      <c r="AA29" s="320"/>
      <c r="AB29" s="320"/>
      <c r="AC29" s="23" t="e">
        <f>"评估人员："&amp;#REF!</f>
        <v>#REF!</v>
      </c>
      <c r="AD29" s="23"/>
      <c r="AE29" s="23"/>
      <c r="AF29" s="320"/>
    </row>
    <row r="30" customHeight="1" spans="1:32">
      <c r="A30" s="9" t="e">
        <f>CONCATENATE(#REF!,#REF!,#REF!,#REF!,#REF!,#REF!,#REF!)</f>
        <v>#REF!</v>
      </c>
      <c r="B30" s="320"/>
      <c r="C30" s="320"/>
      <c r="D30" s="320"/>
      <c r="E30" s="320"/>
      <c r="F30" s="320"/>
      <c r="G30" s="320"/>
      <c r="H30" s="320"/>
      <c r="I30" s="320"/>
      <c r="J30" s="320"/>
      <c r="K30" s="320"/>
      <c r="L30" s="320"/>
      <c r="M30" s="320"/>
      <c r="N30" s="338"/>
      <c r="O30" s="338"/>
      <c r="P30" s="338"/>
      <c r="Q30" s="338"/>
      <c r="R30" s="338"/>
      <c r="S30" s="338"/>
      <c r="T30" s="338"/>
      <c r="U30" s="338"/>
      <c r="V30" s="338"/>
      <c r="W30" s="338"/>
      <c r="X30" s="338"/>
      <c r="Y30" s="338"/>
      <c r="Z30" s="320"/>
      <c r="AA30" s="320"/>
      <c r="AB30" s="320"/>
      <c r="AC30" s="23"/>
      <c r="AD30" s="23"/>
      <c r="AE30" s="23"/>
      <c r="AF30" s="320"/>
    </row>
    <row r="31" customHeight="1" spans="1:32">
      <c r="A31" s="334"/>
      <c r="B31" s="334"/>
      <c r="C31" s="334"/>
      <c r="D31" s="334"/>
      <c r="E31" s="334"/>
      <c r="F31" s="334"/>
      <c r="G31" s="334"/>
      <c r="H31" s="320"/>
      <c r="I31" s="320"/>
      <c r="J31" s="320"/>
      <c r="K31" s="320"/>
      <c r="L31" s="320"/>
      <c r="M31" s="320"/>
      <c r="N31" s="320"/>
      <c r="O31" s="320"/>
      <c r="P31" s="320"/>
      <c r="Q31" s="338"/>
      <c r="R31" s="338"/>
      <c r="S31" s="338"/>
      <c r="T31" s="338"/>
      <c r="U31" s="338"/>
      <c r="V31" s="338"/>
      <c r="W31" s="338"/>
      <c r="X31" s="338"/>
      <c r="Y31" s="338"/>
      <c r="Z31" s="320"/>
      <c r="AA31" s="320"/>
      <c r="AB31" s="320"/>
      <c r="AC31" s="23"/>
      <c r="AD31" s="23"/>
      <c r="AE31" s="23"/>
      <c r="AF31" s="320"/>
    </row>
    <row r="32" customHeight="1" spans="1:32">
      <c r="A32" s="335" t="s">
        <v>461</v>
      </c>
      <c r="B32" s="298"/>
      <c r="C32" s="298"/>
      <c r="D32" s="298"/>
      <c r="E32" s="298"/>
      <c r="F32" s="298"/>
      <c r="G32" s="298"/>
      <c r="H32" s="298"/>
      <c r="I32" s="298"/>
      <c r="J32" s="298"/>
      <c r="K32" s="298"/>
      <c r="L32" s="298"/>
      <c r="M32" s="298"/>
      <c r="N32" s="298"/>
      <c r="O32" s="298"/>
      <c r="P32" s="298"/>
      <c r="Q32" s="298"/>
      <c r="R32" s="339"/>
      <c r="S32" s="298"/>
      <c r="T32" s="298"/>
      <c r="U32" s="298"/>
      <c r="V32" s="298"/>
      <c r="W32" s="298"/>
      <c r="X32" s="298"/>
      <c r="Y32" s="298"/>
      <c r="Z32" s="298"/>
      <c r="AA32" s="298"/>
      <c r="AB32" s="298"/>
      <c r="AC32" s="23"/>
      <c r="AD32" s="23"/>
      <c r="AE32" s="23"/>
      <c r="AF32" s="298"/>
    </row>
    <row r="33" customHeight="1" spans="1:32">
      <c r="A33" s="336" t="s">
        <v>462</v>
      </c>
      <c r="B33" s="336"/>
      <c r="C33" s="298"/>
      <c r="D33" s="298"/>
      <c r="E33" s="298"/>
      <c r="F33" s="298"/>
      <c r="G33" s="298"/>
      <c r="H33" s="298"/>
      <c r="I33" s="298"/>
      <c r="J33" s="298"/>
      <c r="K33" s="298"/>
      <c r="L33" s="298"/>
      <c r="M33" s="298"/>
      <c r="N33" s="339"/>
      <c r="O33" s="298"/>
      <c r="P33" s="298"/>
      <c r="Q33" s="298"/>
      <c r="R33" s="298"/>
      <c r="S33" s="298"/>
      <c r="T33" s="298"/>
      <c r="U33" s="298"/>
      <c r="V33" s="298"/>
      <c r="W33" s="298"/>
      <c r="X33" s="298"/>
      <c r="Y33" s="298"/>
      <c r="Z33" s="298"/>
      <c r="AA33" s="298"/>
      <c r="AB33" s="298"/>
      <c r="AC33" s="23"/>
      <c r="AD33" s="23"/>
      <c r="AE33" s="23"/>
      <c r="AF33" s="298"/>
    </row>
    <row r="34" customHeight="1" spans="1:32">
      <c r="A34" s="336" t="s">
        <v>463</v>
      </c>
      <c r="B34" s="336"/>
      <c r="C34" s="298"/>
      <c r="D34" s="298"/>
      <c r="E34" s="298"/>
      <c r="F34" s="298"/>
      <c r="G34" s="298"/>
      <c r="H34" s="298"/>
      <c r="I34" s="298"/>
      <c r="J34" s="298"/>
      <c r="K34" s="298"/>
      <c r="L34" s="298"/>
      <c r="M34" s="298"/>
      <c r="N34" s="339"/>
      <c r="O34" s="298"/>
      <c r="P34" s="298"/>
      <c r="Q34" s="298"/>
      <c r="R34" s="298"/>
      <c r="S34" s="298"/>
      <c r="T34" s="298"/>
      <c r="U34" s="298"/>
      <c r="V34" s="298"/>
      <c r="W34" s="298"/>
      <c r="X34" s="298"/>
      <c r="Y34" s="298"/>
      <c r="Z34" s="298"/>
      <c r="AA34" s="298"/>
      <c r="AB34" s="298"/>
      <c r="AC34" s="23"/>
      <c r="AD34" s="23"/>
      <c r="AE34" s="23"/>
      <c r="AF34" s="298"/>
    </row>
    <row r="35" customHeight="1" spans="1:32">
      <c r="A35" s="336" t="s">
        <v>464</v>
      </c>
      <c r="B35" s="336"/>
      <c r="C35" s="298"/>
      <c r="D35" s="298"/>
      <c r="E35" s="298"/>
      <c r="F35" s="298"/>
      <c r="G35" s="298"/>
      <c r="H35" s="298"/>
      <c r="I35" s="298"/>
      <c r="J35" s="298"/>
      <c r="K35" s="298"/>
      <c r="L35" s="298"/>
      <c r="M35" s="298"/>
      <c r="N35" s="339"/>
      <c r="O35" s="298"/>
      <c r="P35" s="298"/>
      <c r="Q35" s="298"/>
      <c r="R35" s="298"/>
      <c r="S35" s="298"/>
      <c r="T35" s="298"/>
      <c r="U35" s="298"/>
      <c r="V35" s="298"/>
      <c r="W35" s="298"/>
      <c r="X35" s="298"/>
      <c r="Y35" s="298"/>
      <c r="Z35" s="298"/>
      <c r="AA35" s="298"/>
      <c r="AB35" s="298"/>
      <c r="AC35" s="23"/>
      <c r="AD35" s="23"/>
      <c r="AE35" s="23"/>
      <c r="AF35" s="298"/>
    </row>
    <row r="36" customHeight="1" spans="1:32">
      <c r="A36" s="336" t="s">
        <v>507</v>
      </c>
      <c r="B36" s="336"/>
      <c r="C36" s="298"/>
      <c r="D36" s="298"/>
      <c r="E36" s="298"/>
      <c r="F36" s="298"/>
      <c r="G36" s="298"/>
      <c r="H36" s="298"/>
      <c r="I36" s="298"/>
      <c r="J36" s="298"/>
      <c r="K36" s="298"/>
      <c r="L36" s="298"/>
      <c r="M36" s="298"/>
      <c r="N36" s="339"/>
      <c r="O36" s="298"/>
      <c r="P36" s="298"/>
      <c r="Q36" s="298"/>
      <c r="R36" s="298"/>
      <c r="S36" s="298"/>
      <c r="T36" s="298"/>
      <c r="U36" s="298"/>
      <c r="V36" s="298"/>
      <c r="W36" s="298"/>
      <c r="X36" s="298"/>
      <c r="Y36" s="298"/>
      <c r="Z36" s="298"/>
      <c r="AA36" s="298"/>
      <c r="AB36" s="298"/>
      <c r="AC36" s="23"/>
      <c r="AD36" s="23"/>
      <c r="AE36" s="23"/>
      <c r="AF36" s="298"/>
    </row>
    <row r="37" customHeight="1" spans="1:32">
      <c r="A37" s="336" t="s">
        <v>508</v>
      </c>
      <c r="B37" s="336"/>
      <c r="C37" s="298"/>
      <c r="D37" s="298"/>
      <c r="E37" s="298"/>
      <c r="F37" s="298"/>
      <c r="G37" s="298"/>
      <c r="H37" s="298"/>
      <c r="I37" s="298"/>
      <c r="J37" s="298"/>
      <c r="K37" s="298"/>
      <c r="L37" s="298"/>
      <c r="M37" s="298"/>
      <c r="N37" s="339"/>
      <c r="O37" s="298"/>
      <c r="P37" s="298"/>
      <c r="Q37" s="298"/>
      <c r="R37" s="298"/>
      <c r="S37" s="298"/>
      <c r="T37" s="298"/>
      <c r="U37" s="298"/>
      <c r="V37" s="298"/>
      <c r="W37" s="298"/>
      <c r="X37" s="298"/>
      <c r="Y37" s="298"/>
      <c r="Z37" s="298"/>
      <c r="AA37" s="298"/>
      <c r="AB37" s="298"/>
      <c r="AC37" s="23"/>
      <c r="AD37" s="23"/>
      <c r="AE37" s="23"/>
      <c r="AF37" s="298"/>
    </row>
    <row r="38" customHeight="1" spans="1:32">
      <c r="A38" s="336" t="s">
        <v>509</v>
      </c>
      <c r="B38" s="336"/>
      <c r="C38" s="298"/>
      <c r="D38" s="298"/>
      <c r="E38" s="298"/>
      <c r="F38" s="298"/>
      <c r="G38" s="298"/>
      <c r="H38" s="298"/>
      <c r="I38" s="298"/>
      <c r="J38" s="298"/>
      <c r="K38" s="298"/>
      <c r="L38" s="298"/>
      <c r="M38" s="298"/>
      <c r="N38" s="339"/>
      <c r="O38" s="298"/>
      <c r="P38" s="298"/>
      <c r="Q38" s="298"/>
      <c r="R38" s="298"/>
      <c r="S38" s="298"/>
      <c r="T38" s="298"/>
      <c r="U38" s="298"/>
      <c r="V38" s="298"/>
      <c r="W38" s="298"/>
      <c r="X38" s="298"/>
      <c r="Y38" s="298"/>
      <c r="Z38" s="298"/>
      <c r="AA38" s="298"/>
      <c r="AB38" s="298"/>
      <c r="AC38" s="23"/>
      <c r="AD38" s="23"/>
      <c r="AE38" s="23"/>
      <c r="AF38" s="298"/>
    </row>
    <row r="39" customHeight="1" spans="1:32">
      <c r="A39" s="336" t="s">
        <v>510</v>
      </c>
      <c r="B39" s="336"/>
      <c r="C39" s="298"/>
      <c r="D39" s="298"/>
      <c r="E39" s="298"/>
      <c r="F39" s="298"/>
      <c r="G39" s="298"/>
      <c r="H39" s="298"/>
      <c r="I39" s="298"/>
      <c r="J39" s="298"/>
      <c r="K39" s="298"/>
      <c r="L39" s="298"/>
      <c r="M39" s="298"/>
      <c r="N39" s="339"/>
      <c r="O39" s="298"/>
      <c r="P39" s="298"/>
      <c r="Q39" s="298"/>
      <c r="R39" s="298"/>
      <c r="S39" s="298"/>
      <c r="T39" s="298"/>
      <c r="U39" s="298"/>
      <c r="V39" s="298"/>
      <c r="W39" s="298"/>
      <c r="X39" s="298"/>
      <c r="Y39" s="298"/>
      <c r="Z39" s="298"/>
      <c r="AA39" s="298"/>
      <c r="AB39" s="298"/>
      <c r="AC39" s="23"/>
      <c r="AD39" s="23"/>
      <c r="AE39" s="23"/>
      <c r="AF39" s="298"/>
    </row>
    <row r="40" customHeight="1" spans="1:32">
      <c r="A40" s="336" t="s">
        <v>511</v>
      </c>
      <c r="B40" s="336"/>
      <c r="C40" s="298"/>
      <c r="D40" s="298"/>
      <c r="E40" s="298"/>
      <c r="F40" s="298"/>
      <c r="G40" s="298"/>
      <c r="H40" s="298"/>
      <c r="I40" s="298"/>
      <c r="J40" s="298"/>
      <c r="K40" s="298"/>
      <c r="L40" s="298"/>
      <c r="M40" s="298"/>
      <c r="N40" s="339"/>
      <c r="O40" s="298"/>
      <c r="P40" s="298"/>
      <c r="Q40" s="298"/>
      <c r="R40" s="298"/>
      <c r="S40" s="298"/>
      <c r="T40" s="298"/>
      <c r="U40" s="298"/>
      <c r="V40" s="298"/>
      <c r="W40" s="298"/>
      <c r="X40" s="298"/>
      <c r="Y40" s="298"/>
      <c r="Z40" s="298"/>
      <c r="AA40" s="298"/>
      <c r="AB40" s="298"/>
      <c r="AC40" s="23"/>
      <c r="AD40" s="23"/>
      <c r="AE40" s="23"/>
      <c r="AF40" s="298"/>
    </row>
    <row r="41" customHeight="1" spans="1:32">
      <c r="A41" s="336" t="s">
        <v>512</v>
      </c>
      <c r="B41" s="336"/>
      <c r="C41" s="298"/>
      <c r="D41" s="298"/>
      <c r="E41" s="298"/>
      <c r="F41" s="298"/>
      <c r="G41" s="298"/>
      <c r="H41" s="298"/>
      <c r="I41" s="298"/>
      <c r="J41" s="298"/>
      <c r="K41" s="298"/>
      <c r="L41" s="298"/>
      <c r="M41" s="298"/>
      <c r="N41" s="339"/>
      <c r="O41" s="298"/>
      <c r="P41" s="298"/>
      <c r="Q41" s="298"/>
      <c r="R41" s="298"/>
      <c r="S41" s="298"/>
      <c r="T41" s="298"/>
      <c r="U41" s="298"/>
      <c r="V41" s="298"/>
      <c r="W41" s="298"/>
      <c r="X41" s="298"/>
      <c r="Y41" s="298"/>
      <c r="Z41" s="298"/>
      <c r="AA41" s="298"/>
      <c r="AB41" s="298"/>
      <c r="AC41" s="23"/>
      <c r="AD41" s="23"/>
      <c r="AE41" s="23"/>
      <c r="AF41" s="298"/>
    </row>
    <row r="42" customHeight="1" spans="1:32">
      <c r="A42" s="336" t="s">
        <v>513</v>
      </c>
      <c r="B42" s="336"/>
      <c r="C42" s="298"/>
      <c r="D42" s="298"/>
      <c r="E42" s="298"/>
      <c r="F42" s="298"/>
      <c r="G42" s="298"/>
      <c r="H42" s="298"/>
      <c r="I42" s="298"/>
      <c r="J42" s="298"/>
      <c r="K42" s="298"/>
      <c r="L42" s="298"/>
      <c r="M42" s="298"/>
      <c r="N42" s="298"/>
      <c r="O42" s="298"/>
      <c r="P42" s="298"/>
      <c r="Q42" s="298"/>
      <c r="R42" s="339"/>
      <c r="S42" s="298"/>
      <c r="T42" s="298"/>
      <c r="U42" s="298"/>
      <c r="V42" s="298"/>
      <c r="W42" s="298"/>
      <c r="X42" s="298"/>
      <c r="Y42" s="298"/>
      <c r="Z42" s="298"/>
      <c r="AA42" s="298"/>
      <c r="AB42" s="298"/>
      <c r="AC42" s="23"/>
      <c r="AD42" s="23"/>
      <c r="AE42" s="23"/>
      <c r="AF42" s="298"/>
    </row>
    <row r="43" customHeight="1" spans="1:32">
      <c r="A43" s="336" t="s">
        <v>514</v>
      </c>
      <c r="B43" s="336"/>
      <c r="C43" s="298"/>
      <c r="D43" s="298"/>
      <c r="E43" s="298"/>
      <c r="F43" s="298"/>
      <c r="G43" s="298"/>
      <c r="H43" s="298"/>
      <c r="I43" s="298"/>
      <c r="J43" s="298"/>
      <c r="K43" s="298"/>
      <c r="L43" s="298"/>
      <c r="M43" s="298"/>
      <c r="N43" s="298"/>
      <c r="O43" s="298"/>
      <c r="P43" s="298"/>
      <c r="Q43" s="298"/>
      <c r="R43" s="339"/>
      <c r="S43" s="298"/>
      <c r="T43" s="298"/>
      <c r="U43" s="298"/>
      <c r="V43" s="298"/>
      <c r="W43" s="298"/>
      <c r="X43" s="298"/>
      <c r="Y43" s="298"/>
      <c r="Z43" s="298"/>
      <c r="AA43" s="298"/>
      <c r="AB43" s="298"/>
      <c r="AC43" s="23"/>
      <c r="AD43" s="23"/>
      <c r="AE43" s="23"/>
      <c r="AF43" s="298"/>
    </row>
    <row r="44" customHeight="1" spans="1:32">
      <c r="A44" s="336" t="s">
        <v>515</v>
      </c>
      <c r="B44" s="336"/>
      <c r="C44" s="298"/>
      <c r="D44" s="298"/>
      <c r="E44" s="298"/>
      <c r="F44" s="298"/>
      <c r="G44" s="298"/>
      <c r="H44" s="298"/>
      <c r="I44" s="298"/>
      <c r="J44" s="298"/>
      <c r="K44" s="298"/>
      <c r="L44" s="298"/>
      <c r="M44" s="298"/>
      <c r="N44" s="298"/>
      <c r="O44" s="298"/>
      <c r="P44" s="298"/>
      <c r="Q44" s="298"/>
      <c r="R44" s="339"/>
      <c r="S44" s="298"/>
      <c r="T44" s="298"/>
      <c r="U44" s="298"/>
      <c r="V44" s="298"/>
      <c r="W44" s="298"/>
      <c r="X44" s="298"/>
      <c r="Y44" s="298"/>
      <c r="Z44" s="298"/>
      <c r="AA44" s="298"/>
      <c r="AB44" s="298"/>
      <c r="AC44" s="23"/>
      <c r="AD44" s="23"/>
      <c r="AE44" s="23"/>
      <c r="AF44" s="298"/>
    </row>
    <row r="45" customHeight="1" spans="1:32">
      <c r="A45" s="336" t="s">
        <v>516</v>
      </c>
      <c r="B45" s="336"/>
      <c r="C45" s="298"/>
      <c r="D45" s="298"/>
      <c r="E45" s="298"/>
      <c r="F45" s="298"/>
      <c r="G45" s="298"/>
      <c r="H45" s="298"/>
      <c r="I45" s="298"/>
      <c r="J45" s="298"/>
      <c r="K45" s="298"/>
      <c r="L45" s="298"/>
      <c r="M45" s="298"/>
      <c r="N45" s="339"/>
      <c r="O45" s="298"/>
      <c r="P45" s="298"/>
      <c r="Q45" s="298"/>
      <c r="R45" s="298"/>
      <c r="S45" s="298"/>
      <c r="T45" s="298"/>
      <c r="U45" s="298"/>
      <c r="V45" s="298"/>
      <c r="W45" s="298"/>
      <c r="X45" s="298"/>
      <c r="Y45" s="298"/>
      <c r="Z45" s="298"/>
      <c r="AA45" s="298"/>
      <c r="AB45" s="298"/>
      <c r="AC45" s="23"/>
      <c r="AD45" s="23"/>
      <c r="AE45" s="23"/>
      <c r="AF45" s="298"/>
    </row>
  </sheetData>
  <mergeCells count="22">
    <mergeCell ref="A2:AF2"/>
    <mergeCell ref="A3:AF3"/>
    <mergeCell ref="A4:AF4"/>
    <mergeCell ref="C6:F6"/>
    <mergeCell ref="Q6:AB6"/>
    <mergeCell ref="A28:P28"/>
    <mergeCell ref="A6:A7"/>
    <mergeCell ref="B6:B7"/>
    <mergeCell ref="G6:G7"/>
    <mergeCell ref="H6:H7"/>
    <mergeCell ref="I6:I7"/>
    <mergeCell ref="J6:J7"/>
    <mergeCell ref="K6:K7"/>
    <mergeCell ref="L6:L7"/>
    <mergeCell ref="M6:M7"/>
    <mergeCell ref="N6:N7"/>
    <mergeCell ref="O6:O7"/>
    <mergeCell ref="P6:P7"/>
    <mergeCell ref="AC6:AC7"/>
    <mergeCell ref="AD6:AD7"/>
    <mergeCell ref="AE6:AE7"/>
    <mergeCell ref="AF6:AF7"/>
  </mergeCells>
  <hyperlinks>
    <hyperlink ref="A1" location="索引目录!E27" display="返回索引页"/>
    <hyperlink ref="B1" location="存货汇总!B15" display="返回存货汇总表"/>
  </hyperlinks>
  <printOptions horizontalCentered="1"/>
  <pageMargins left="0.196527777777778" right="0.196527777777778" top="0.786805555555556" bottom="0.472222222222222" header="0.393055555555556" footer="0.236111111111111"/>
  <pageSetup paperSize="9" scale="80" orientation="landscape"/>
  <headerFooter alignWithMargins="0">
    <oddHeader>&amp;C&amp;"Arial Narrow,常规"&amp;9
&amp;R&amp;"宋体,常规"&amp;10表&amp;"Times New Roman,常规"3-9-7-1
&amp;"宋体,常规"共&amp;"Times New Roman,常规"&amp;N&amp;"宋体,常规"页第&amp;"Times New Roman,常规"&amp;P&amp;"宋体,常规"页</oddHead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75" customWidth="1"/>
    <col min="2" max="3" width="15.5833333333333"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6" customWidth="1"/>
  </cols>
  <sheetData>
    <row r="1" ht="15.6" spans="1:13">
      <c r="A1" s="1" t="s">
        <v>126</v>
      </c>
      <c r="B1" s="24" t="s">
        <v>395</v>
      </c>
      <c r="C1" s="24"/>
      <c r="D1" s="25"/>
      <c r="E1" s="25"/>
      <c r="F1" s="25"/>
      <c r="G1" s="25"/>
      <c r="H1" s="4"/>
      <c r="I1" s="4"/>
      <c r="J1" s="4"/>
      <c r="K1" s="4"/>
      <c r="L1" s="4"/>
      <c r="M1" s="25"/>
    </row>
    <row r="2" ht="30" hidden="1" customHeight="1" spans="1:13">
      <c r="A2" s="5" t="s">
        <v>517</v>
      </c>
      <c r="B2" s="26"/>
      <c r="C2" s="26"/>
      <c r="D2" s="26"/>
      <c r="E2" s="26"/>
      <c r="F2" s="26"/>
      <c r="G2" s="26"/>
      <c r="H2" s="26"/>
      <c r="I2" s="26"/>
      <c r="J2" s="26"/>
      <c r="K2" s="26"/>
      <c r="L2" s="26"/>
      <c r="M2" s="26"/>
    </row>
    <row r="3" ht="30" customHeight="1" spans="1:13">
      <c r="A3" s="5" t="s">
        <v>518</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300"/>
      <c r="F5" s="300"/>
      <c r="G5" s="300"/>
      <c r="H5" s="10"/>
      <c r="I5" s="10"/>
      <c r="J5" s="10"/>
      <c r="K5" s="10"/>
      <c r="L5" s="10"/>
      <c r="M5" s="11" t="s">
        <v>159</v>
      </c>
    </row>
    <row r="6" ht="18" customHeight="1" spans="1:13">
      <c r="A6" s="12" t="s">
        <v>161</v>
      </c>
      <c r="B6" s="78" t="s">
        <v>519</v>
      </c>
      <c r="C6" s="12" t="s">
        <v>520</v>
      </c>
      <c r="D6" s="78" t="s">
        <v>400</v>
      </c>
      <c r="E6" s="29" t="s">
        <v>196</v>
      </c>
      <c r="F6" s="29"/>
      <c r="G6" s="30"/>
      <c r="H6" s="323" t="s">
        <v>401</v>
      </c>
      <c r="I6" s="12" t="s">
        <v>197</v>
      </c>
      <c r="J6" s="12"/>
      <c r="K6" s="12" t="s">
        <v>198</v>
      </c>
      <c r="L6" s="78" t="s">
        <v>269</v>
      </c>
      <c r="M6" s="12" t="s">
        <v>164</v>
      </c>
    </row>
    <row r="7" ht="18" customHeight="1" spans="1:13">
      <c r="A7" s="12"/>
      <c r="B7" s="79"/>
      <c r="C7" s="12"/>
      <c r="D7" s="79"/>
      <c r="E7" s="32" t="s">
        <v>405</v>
      </c>
      <c r="F7" s="12" t="s">
        <v>406</v>
      </c>
      <c r="G7" s="12" t="s">
        <v>407</v>
      </c>
      <c r="H7" s="323"/>
      <c r="I7" s="12" t="s">
        <v>408</v>
      </c>
      <c r="J7" s="12" t="s">
        <v>407</v>
      </c>
      <c r="K7" s="12"/>
      <c r="L7" s="79"/>
      <c r="M7" s="12"/>
    </row>
    <row r="8" customHeight="1" spans="1:13">
      <c r="A8" s="74"/>
      <c r="B8" s="80"/>
      <c r="C8" s="80"/>
      <c r="D8" s="81"/>
      <c r="E8" s="82"/>
      <c r="F8" s="17" t="str">
        <f>IF(E8=0,"",G8/E8)</f>
        <v/>
      </c>
      <c r="G8" s="83"/>
      <c r="H8" s="296"/>
      <c r="I8" s="17"/>
      <c r="J8" s="17"/>
      <c r="K8" s="39" t="str">
        <f>IF(J8-G8&lt;&gt;0,J8-G8,IF(G8&lt;&gt;0,0,""))</f>
        <v/>
      </c>
      <c r="L8" s="56" t="str">
        <f>IF(G8=0,"",(J8-G8)/G8*100)</f>
        <v/>
      </c>
      <c r="M8" s="18"/>
    </row>
    <row r="9" customHeight="1" spans="1:13">
      <c r="A9" s="14"/>
      <c r="B9" s="15"/>
      <c r="C9" s="15"/>
      <c r="D9" s="18"/>
      <c r="E9" s="82"/>
      <c r="F9" s="17" t="str">
        <f t="shared" ref="F9:F26" si="0">IF(E9=0,"",G9/E9)</f>
        <v/>
      </c>
      <c r="G9" s="83"/>
      <c r="H9" s="296"/>
      <c r="I9" s="17"/>
      <c r="J9" s="17"/>
      <c r="K9" s="39" t="str">
        <f t="shared" ref="K9:K28" si="1">IF(J9-G9&lt;&gt;0,J9-G9,IF(G9&lt;&gt;0,0,""))</f>
        <v/>
      </c>
      <c r="L9" s="56" t="str">
        <f t="shared" ref="L9:L28" si="2">IF(G9=0,"",(J9-G9)/G9*100)</f>
        <v/>
      </c>
      <c r="M9" s="18"/>
    </row>
    <row r="10" customHeight="1" spans="1:13">
      <c r="A10" s="14"/>
      <c r="B10" s="15"/>
      <c r="C10" s="15"/>
      <c r="D10" s="18"/>
      <c r="E10" s="82"/>
      <c r="F10" s="17" t="str">
        <f t="shared" si="0"/>
        <v/>
      </c>
      <c r="G10" s="83"/>
      <c r="H10" s="296"/>
      <c r="I10" s="17"/>
      <c r="J10" s="17"/>
      <c r="K10" s="39" t="str">
        <f t="shared" si="1"/>
        <v/>
      </c>
      <c r="L10" s="56" t="str">
        <f t="shared" si="2"/>
        <v/>
      </c>
      <c r="M10" s="18"/>
    </row>
    <row r="11" customHeight="1" spans="1:13">
      <c r="A11" s="14"/>
      <c r="B11" s="15"/>
      <c r="C11" s="15"/>
      <c r="D11" s="18"/>
      <c r="E11" s="82"/>
      <c r="F11" s="17" t="str">
        <f t="shared" si="0"/>
        <v/>
      </c>
      <c r="G11" s="83"/>
      <c r="H11" s="296"/>
      <c r="I11" s="17"/>
      <c r="J11" s="17"/>
      <c r="K11" s="39" t="str">
        <f t="shared" si="1"/>
        <v/>
      </c>
      <c r="L11" s="56" t="str">
        <f t="shared" si="2"/>
        <v/>
      </c>
      <c r="M11" s="18"/>
    </row>
    <row r="12" customHeight="1" spans="1:13">
      <c r="A12" s="14"/>
      <c r="B12" s="15"/>
      <c r="C12" s="15"/>
      <c r="D12" s="18"/>
      <c r="E12" s="82"/>
      <c r="F12" s="17" t="str">
        <f t="shared" si="0"/>
        <v/>
      </c>
      <c r="G12" s="83"/>
      <c r="H12" s="296"/>
      <c r="I12" s="17"/>
      <c r="J12" s="17"/>
      <c r="K12" s="39" t="str">
        <f t="shared" si="1"/>
        <v/>
      </c>
      <c r="L12" s="56" t="str">
        <f t="shared" si="2"/>
        <v/>
      </c>
      <c r="M12" s="18"/>
    </row>
    <row r="13" customHeight="1" spans="1:13">
      <c r="A13" s="14"/>
      <c r="B13" s="15"/>
      <c r="C13" s="15"/>
      <c r="D13" s="18"/>
      <c r="E13" s="82"/>
      <c r="F13" s="17" t="str">
        <f t="shared" si="0"/>
        <v/>
      </c>
      <c r="G13" s="83"/>
      <c r="H13" s="296"/>
      <c r="I13" s="17"/>
      <c r="J13" s="17"/>
      <c r="K13" s="39" t="str">
        <f t="shared" si="1"/>
        <v/>
      </c>
      <c r="L13" s="56" t="str">
        <f t="shared" si="2"/>
        <v/>
      </c>
      <c r="M13" s="18"/>
    </row>
    <row r="14" customHeight="1" spans="1:13">
      <c r="A14" s="14"/>
      <c r="B14" s="15"/>
      <c r="C14" s="15"/>
      <c r="D14" s="18"/>
      <c r="E14" s="82"/>
      <c r="F14" s="17" t="str">
        <f t="shared" si="0"/>
        <v/>
      </c>
      <c r="G14" s="83"/>
      <c r="H14" s="296"/>
      <c r="I14" s="17"/>
      <c r="J14" s="17"/>
      <c r="K14" s="39" t="str">
        <f t="shared" si="1"/>
        <v/>
      </c>
      <c r="L14" s="56" t="str">
        <f t="shared" si="2"/>
        <v/>
      </c>
      <c r="M14" s="18"/>
    </row>
    <row r="15" customHeight="1" spans="1:13">
      <c r="A15" s="14"/>
      <c r="B15" s="15"/>
      <c r="C15" s="15"/>
      <c r="D15" s="18"/>
      <c r="E15" s="82"/>
      <c r="F15" s="17" t="str">
        <f t="shared" si="0"/>
        <v/>
      </c>
      <c r="G15" s="83"/>
      <c r="H15" s="296"/>
      <c r="I15" s="17"/>
      <c r="J15" s="17"/>
      <c r="K15" s="39" t="str">
        <f t="shared" si="1"/>
        <v/>
      </c>
      <c r="L15" s="56" t="str">
        <f t="shared" si="2"/>
        <v/>
      </c>
      <c r="M15" s="18"/>
    </row>
    <row r="16" customHeight="1" spans="1:13">
      <c r="A16" s="14"/>
      <c r="B16" s="15"/>
      <c r="C16" s="15"/>
      <c r="D16" s="18"/>
      <c r="E16" s="82"/>
      <c r="F16" s="17" t="str">
        <f t="shared" si="0"/>
        <v/>
      </c>
      <c r="G16" s="83"/>
      <c r="H16" s="296"/>
      <c r="I16" s="17"/>
      <c r="J16" s="17"/>
      <c r="K16" s="39" t="str">
        <f t="shared" si="1"/>
        <v/>
      </c>
      <c r="L16" s="56" t="str">
        <f t="shared" si="2"/>
        <v/>
      </c>
      <c r="M16" s="18"/>
    </row>
    <row r="17" customHeight="1" spans="1:13">
      <c r="A17" s="14"/>
      <c r="B17" s="15"/>
      <c r="C17" s="15"/>
      <c r="D17" s="18"/>
      <c r="E17" s="82"/>
      <c r="F17" s="17" t="str">
        <f t="shared" si="0"/>
        <v/>
      </c>
      <c r="G17" s="83"/>
      <c r="H17" s="296"/>
      <c r="I17" s="17"/>
      <c r="J17" s="17"/>
      <c r="K17" s="39" t="str">
        <f t="shared" si="1"/>
        <v/>
      </c>
      <c r="L17" s="56" t="str">
        <f t="shared" si="2"/>
        <v/>
      </c>
      <c r="M17" s="18"/>
    </row>
    <row r="18" customHeight="1" spans="1:13">
      <c r="A18" s="14"/>
      <c r="B18" s="15"/>
      <c r="C18" s="15"/>
      <c r="D18" s="18"/>
      <c r="E18" s="82"/>
      <c r="F18" s="17" t="str">
        <f t="shared" si="0"/>
        <v/>
      </c>
      <c r="G18" s="83"/>
      <c r="H18" s="296"/>
      <c r="I18" s="17"/>
      <c r="J18" s="17"/>
      <c r="K18" s="39" t="str">
        <f t="shared" si="1"/>
        <v/>
      </c>
      <c r="L18" s="56" t="str">
        <f t="shared" si="2"/>
        <v/>
      </c>
      <c r="M18" s="18"/>
    </row>
    <row r="19" customHeight="1" spans="1:13">
      <c r="A19" s="14"/>
      <c r="B19" s="15"/>
      <c r="C19" s="15"/>
      <c r="D19" s="18"/>
      <c r="E19" s="82"/>
      <c r="F19" s="17" t="str">
        <f t="shared" si="0"/>
        <v/>
      </c>
      <c r="G19" s="83"/>
      <c r="H19" s="296"/>
      <c r="I19" s="17"/>
      <c r="J19" s="17"/>
      <c r="K19" s="39" t="str">
        <f t="shared" si="1"/>
        <v/>
      </c>
      <c r="L19" s="56" t="str">
        <f t="shared" si="2"/>
        <v/>
      </c>
      <c r="M19" s="18"/>
    </row>
    <row r="20" customHeight="1" spans="1:13">
      <c r="A20" s="14"/>
      <c r="B20" s="15"/>
      <c r="C20" s="15"/>
      <c r="D20" s="18"/>
      <c r="E20" s="82"/>
      <c r="F20" s="17" t="str">
        <f t="shared" si="0"/>
        <v/>
      </c>
      <c r="G20" s="83"/>
      <c r="H20" s="296"/>
      <c r="I20" s="17"/>
      <c r="J20" s="17"/>
      <c r="K20" s="39" t="str">
        <f t="shared" si="1"/>
        <v/>
      </c>
      <c r="L20" s="56" t="str">
        <f t="shared" si="2"/>
        <v/>
      </c>
      <c r="M20" s="18"/>
    </row>
    <row r="21" customHeight="1" spans="1:13">
      <c r="A21" s="14"/>
      <c r="B21" s="15"/>
      <c r="C21" s="15"/>
      <c r="D21" s="18"/>
      <c r="E21" s="82"/>
      <c r="F21" s="17" t="str">
        <f t="shared" si="0"/>
        <v/>
      </c>
      <c r="G21" s="83"/>
      <c r="H21" s="296"/>
      <c r="I21" s="17"/>
      <c r="J21" s="17"/>
      <c r="K21" s="39" t="str">
        <f t="shared" si="1"/>
        <v/>
      </c>
      <c r="L21" s="56" t="str">
        <f t="shared" si="2"/>
        <v/>
      </c>
      <c r="M21" s="18"/>
    </row>
    <row r="22" customHeight="1" spans="1:13">
      <c r="A22" s="14"/>
      <c r="B22" s="15"/>
      <c r="C22" s="15"/>
      <c r="D22" s="18"/>
      <c r="E22" s="82"/>
      <c r="F22" s="17" t="str">
        <f t="shared" si="0"/>
        <v/>
      </c>
      <c r="G22" s="83"/>
      <c r="H22" s="296"/>
      <c r="I22" s="17"/>
      <c r="J22" s="17"/>
      <c r="K22" s="39" t="str">
        <f t="shared" si="1"/>
        <v/>
      </c>
      <c r="L22" s="56" t="str">
        <f t="shared" si="2"/>
        <v/>
      </c>
      <c r="M22" s="18"/>
    </row>
    <row r="23" customHeight="1" spans="1:13">
      <c r="A23" s="14"/>
      <c r="B23" s="15"/>
      <c r="C23" s="15"/>
      <c r="D23" s="18"/>
      <c r="E23" s="82"/>
      <c r="F23" s="17" t="str">
        <f t="shared" si="0"/>
        <v/>
      </c>
      <c r="G23" s="83"/>
      <c r="H23" s="296"/>
      <c r="I23" s="17"/>
      <c r="J23" s="17"/>
      <c r="K23" s="39" t="str">
        <f t="shared" si="1"/>
        <v/>
      </c>
      <c r="L23" s="56" t="str">
        <f t="shared" si="2"/>
        <v/>
      </c>
      <c r="M23" s="18"/>
    </row>
    <row r="24" customHeight="1" spans="1:13">
      <c r="A24" s="14"/>
      <c r="B24" s="15"/>
      <c r="C24" s="15"/>
      <c r="D24" s="18"/>
      <c r="E24" s="82"/>
      <c r="F24" s="17" t="str">
        <f t="shared" si="0"/>
        <v/>
      </c>
      <c r="G24" s="83"/>
      <c r="H24" s="296"/>
      <c r="I24" s="17"/>
      <c r="J24" s="17"/>
      <c r="K24" s="39" t="str">
        <f t="shared" si="1"/>
        <v/>
      </c>
      <c r="L24" s="56" t="str">
        <f t="shared" si="2"/>
        <v/>
      </c>
      <c r="M24" s="18"/>
    </row>
    <row r="25" customHeight="1" spans="1:13">
      <c r="A25" s="14"/>
      <c r="B25" s="15"/>
      <c r="C25" s="15"/>
      <c r="D25" s="18"/>
      <c r="E25" s="82"/>
      <c r="F25" s="17" t="str">
        <f t="shared" si="0"/>
        <v/>
      </c>
      <c r="G25" s="83"/>
      <c r="H25" s="296"/>
      <c r="I25" s="17"/>
      <c r="J25" s="17"/>
      <c r="K25" s="39" t="str">
        <f t="shared" si="1"/>
        <v/>
      </c>
      <c r="L25" s="56" t="str">
        <f t="shared" si="2"/>
        <v/>
      </c>
      <c r="M25" s="18"/>
    </row>
    <row r="26" customHeight="1" spans="1:13">
      <c r="A26" s="14"/>
      <c r="B26" s="15"/>
      <c r="C26" s="15"/>
      <c r="D26" s="18"/>
      <c r="E26" s="82"/>
      <c r="F26" s="17" t="str">
        <f t="shared" si="0"/>
        <v/>
      </c>
      <c r="G26" s="83"/>
      <c r="H26" s="296"/>
      <c r="I26" s="17"/>
      <c r="J26" s="17"/>
      <c r="K26" s="39" t="str">
        <f t="shared" si="1"/>
        <v/>
      </c>
      <c r="L26" s="56" t="str">
        <f t="shared" si="2"/>
        <v/>
      </c>
      <c r="M26" s="18"/>
    </row>
    <row r="27" customHeight="1" spans="1:13">
      <c r="A27" s="14"/>
      <c r="B27" s="15"/>
      <c r="C27" s="15"/>
      <c r="D27" s="18"/>
      <c r="E27" s="84"/>
      <c r="F27" s="85"/>
      <c r="G27" s="84"/>
      <c r="H27" s="296"/>
      <c r="I27" s="17"/>
      <c r="J27" s="17"/>
      <c r="K27" s="39" t="str">
        <f t="shared" si="1"/>
        <v/>
      </c>
      <c r="L27" s="56" t="str">
        <f t="shared" si="2"/>
        <v/>
      </c>
      <c r="M27" s="18"/>
    </row>
    <row r="28" customHeight="1" spans="1:13">
      <c r="A28" s="20" t="s">
        <v>329</v>
      </c>
      <c r="B28" s="21"/>
      <c r="C28" s="21"/>
      <c r="D28" s="18"/>
      <c r="E28" s="86"/>
      <c r="F28" s="17"/>
      <c r="G28" s="17">
        <f>SUM(G8:G27)</f>
        <v>0</v>
      </c>
      <c r="H28" s="296"/>
      <c r="I28" s="17"/>
      <c r="J28" s="17">
        <f>SUM(J8:J27)</f>
        <v>0</v>
      </c>
      <c r="K28" s="39" t="str">
        <f t="shared" si="1"/>
        <v/>
      </c>
      <c r="L28" s="56" t="str">
        <f t="shared" si="2"/>
        <v/>
      </c>
      <c r="M28" s="18"/>
    </row>
    <row r="29" customHeight="1" spans="1:13">
      <c r="A29" s="22" t="e">
        <f>#REF!&amp;#REF!</f>
        <v>#REF!</v>
      </c>
      <c r="B29" s="9"/>
      <c r="C29" s="9"/>
      <c r="D29" s="9"/>
      <c r="E29" s="300"/>
      <c r="F29" s="300"/>
      <c r="G29" s="300"/>
      <c r="H29" s="23"/>
      <c r="I29" s="23" t="e">
        <f>"评估人员："&amp;#REF!</f>
        <v>#REF!</v>
      </c>
      <c r="J29" s="23"/>
      <c r="K29" s="23"/>
      <c r="L29" s="23"/>
      <c r="M29" s="9"/>
    </row>
    <row r="30" customHeight="1" spans="1:13">
      <c r="A30" s="22" t="e">
        <f>CONCATENATE(#REF!,#REF!,#REF!,#REF!,#REF!,#REF!,#REF!)</f>
        <v>#REF!</v>
      </c>
      <c r="B30" s="9"/>
      <c r="C30" s="9"/>
      <c r="D30" s="9"/>
      <c r="E30" s="300"/>
      <c r="F30" s="300"/>
      <c r="G30" s="300"/>
      <c r="H30" s="23"/>
      <c r="I30" s="23"/>
      <c r="J30" s="23"/>
      <c r="K30" s="23"/>
      <c r="L30" s="23"/>
      <c r="M30" s="9"/>
    </row>
  </sheetData>
  <mergeCells count="14">
    <mergeCell ref="A2:M2"/>
    <mergeCell ref="A3:M3"/>
    <mergeCell ref="A4:M4"/>
    <mergeCell ref="E6:G6"/>
    <mergeCell ref="I6:J6"/>
    <mergeCell ref="A28:B28"/>
    <mergeCell ref="A6:A7"/>
    <mergeCell ref="B6:B7"/>
    <mergeCell ref="C6:C7"/>
    <mergeCell ref="D6:D7"/>
    <mergeCell ref="H6:H7"/>
    <mergeCell ref="K6:K7"/>
    <mergeCell ref="L6:L7"/>
    <mergeCell ref="M6:M7"/>
  </mergeCells>
  <hyperlinks>
    <hyperlink ref="A1" location="索引目录!E28" display="返回索引页"/>
    <hyperlink ref="B1" location="存货汇总!B16" display="返回存货汇总表"/>
  </hyperlinks>
  <printOptions horizontalCentered="1"/>
  <pageMargins left="0.354166666666667" right="0.354166666666667" top="0.786805555555556" bottom="0.786805555555556" header="0.979861111111111" footer="0.511805555555556"/>
  <pageSetup paperSize="9" fitToHeight="0" orientation="landscape"/>
  <headerFooter alignWithMargins="0">
    <oddHeader>&amp;R&amp;"宋体,常规"&amp;10表&amp;"Times New Roman,常规"3-9-8
&amp;"宋体,常规"共&amp;"Times New Roman,常规"&amp;N&amp;"宋体,常规"页第&amp;"Times New Roman,常规"&amp;P&amp;"宋体,常规"页</oddHead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1"/>
  <sheetViews>
    <sheetView workbookViewId="0">
      <selection activeCell="A2" sqref="A2:Q2"/>
    </sheetView>
  </sheetViews>
  <sheetFormatPr defaultColWidth="9" defaultRowHeight="15.75" customHeight="1"/>
  <cols>
    <col min="1" max="1" width="5.83333333333333" customWidth="1"/>
    <col min="2" max="2" width="14.75" customWidth="1"/>
    <col min="3" max="3" width="4.75" customWidth="1"/>
    <col min="4" max="4" width="8" hidden="1" customWidth="1"/>
    <col min="5" max="5" width="8" customWidth="1"/>
    <col min="6" max="6" width="9.25" customWidth="1"/>
    <col min="7" max="7" width="5" customWidth="1"/>
    <col min="8" max="8" width="7.25" customWidth="1"/>
    <col min="9" max="9" width="6.33333333333333" customWidth="1"/>
    <col min="10" max="10" width="9.25" customWidth="1"/>
    <col min="11" max="11" width="7.25" customWidth="1" outlineLevel="1"/>
    <col min="12" max="12" width="8.75" customWidth="1" outlineLevel="1"/>
    <col min="13" max="13" width="7.33333333333333" customWidth="1" outlineLevel="1"/>
    <col min="14" max="14" width="8.5" customWidth="1" outlineLevel="1"/>
    <col min="15" max="15" width="9.25" customWidth="1" outlineLevel="1"/>
    <col min="16" max="16" width="8.25" customWidth="1" outlineLevel="1"/>
    <col min="17" max="17" width="7.33333333333333" customWidth="1"/>
  </cols>
  <sheetData>
    <row r="1" ht="15.6" spans="1:17">
      <c r="A1" s="1" t="s">
        <v>126</v>
      </c>
      <c r="B1" s="24" t="s">
        <v>395</v>
      </c>
      <c r="C1" s="24"/>
      <c r="D1" s="24"/>
      <c r="E1" s="24"/>
      <c r="F1" s="24"/>
      <c r="G1" s="25"/>
      <c r="H1" s="25"/>
      <c r="I1" s="25"/>
      <c r="J1" s="25"/>
      <c r="K1" s="4"/>
      <c r="L1" s="4"/>
      <c r="M1" s="4"/>
      <c r="N1" s="4"/>
      <c r="O1" s="4"/>
      <c r="P1" s="4"/>
      <c r="Q1" s="25"/>
    </row>
    <row r="2" ht="24.75" hidden="1" customHeight="1" spans="1:17">
      <c r="A2" s="5" t="s">
        <v>521</v>
      </c>
      <c r="B2" s="26"/>
      <c r="C2" s="26"/>
      <c r="D2" s="26"/>
      <c r="E2" s="26"/>
      <c r="F2" s="26"/>
      <c r="G2" s="26"/>
      <c r="H2" s="26"/>
      <c r="I2" s="26"/>
      <c r="J2" s="26"/>
      <c r="K2" s="26"/>
      <c r="L2" s="26"/>
      <c r="M2" s="26"/>
      <c r="N2" s="26"/>
      <c r="O2" s="26"/>
      <c r="P2" s="26"/>
      <c r="Q2" s="26"/>
    </row>
    <row r="3" ht="30" customHeight="1" spans="1:17">
      <c r="A3" s="5" t="s">
        <v>522</v>
      </c>
      <c r="B3" s="26"/>
      <c r="C3" s="26"/>
      <c r="D3" s="26"/>
      <c r="E3" s="26"/>
      <c r="F3" s="26"/>
      <c r="G3" s="26"/>
      <c r="H3" s="26"/>
      <c r="I3" s="26"/>
      <c r="J3" s="26"/>
      <c r="K3" s="26"/>
      <c r="L3" s="26"/>
      <c r="M3" s="26"/>
      <c r="N3" s="26"/>
      <c r="O3" s="26"/>
      <c r="P3" s="26"/>
      <c r="Q3" s="26"/>
    </row>
    <row r="4" ht="14.15" customHeight="1" spans="1:17">
      <c r="A4" s="6" t="e">
        <f>CONCATENATE(#REF!,#REF!,#REF!,#REF!,#REF!,#REF!,#REF!)</f>
        <v>#REF!</v>
      </c>
      <c r="B4" s="6"/>
      <c r="C4" s="6"/>
      <c r="D4" s="6"/>
      <c r="E4" s="6"/>
      <c r="F4" s="6"/>
      <c r="G4" s="6"/>
      <c r="H4" s="6"/>
      <c r="I4" s="6"/>
      <c r="J4" s="7"/>
      <c r="K4" s="7"/>
      <c r="L4" s="7"/>
      <c r="M4" s="7"/>
      <c r="N4" s="7"/>
      <c r="O4" s="7"/>
      <c r="P4" s="7"/>
      <c r="Q4" s="7"/>
    </row>
    <row r="5" customHeight="1" spans="1:17">
      <c r="A5" s="8" t="e">
        <f>#REF!&amp;#REF!</f>
        <v>#REF!</v>
      </c>
      <c r="B5" s="9"/>
      <c r="C5" s="9"/>
      <c r="D5" s="9"/>
      <c r="E5" s="9"/>
      <c r="F5" s="9"/>
      <c r="G5" s="9"/>
      <c r="H5" s="9"/>
      <c r="I5" s="9"/>
      <c r="J5" s="9"/>
      <c r="K5" s="10"/>
      <c r="L5" s="10"/>
      <c r="M5" s="10"/>
      <c r="N5" s="10"/>
      <c r="O5" s="10"/>
      <c r="P5" s="10"/>
      <c r="Q5" s="11" t="s">
        <v>159</v>
      </c>
    </row>
    <row r="6" customHeight="1" spans="1:17">
      <c r="A6" s="12" t="s">
        <v>161</v>
      </c>
      <c r="B6" s="12" t="s">
        <v>411</v>
      </c>
      <c r="C6" s="78" t="s">
        <v>400</v>
      </c>
      <c r="D6" s="78" t="s">
        <v>523</v>
      </c>
      <c r="E6" s="78" t="s">
        <v>524</v>
      </c>
      <c r="F6" s="78" t="s">
        <v>525</v>
      </c>
      <c r="G6" s="78" t="s">
        <v>526</v>
      </c>
      <c r="H6" s="29" t="s">
        <v>196</v>
      </c>
      <c r="I6" s="29"/>
      <c r="J6" s="29"/>
      <c r="K6" s="294" t="s">
        <v>401</v>
      </c>
      <c r="L6" s="12" t="s">
        <v>197</v>
      </c>
      <c r="M6" s="12"/>
      <c r="N6" s="12"/>
      <c r="O6" s="12" t="s">
        <v>198</v>
      </c>
      <c r="P6" s="78" t="s">
        <v>269</v>
      </c>
      <c r="Q6" s="12" t="s">
        <v>164</v>
      </c>
    </row>
    <row r="7" customHeight="1" spans="1:17">
      <c r="A7" s="12"/>
      <c r="B7" s="12"/>
      <c r="C7" s="79"/>
      <c r="D7" s="79"/>
      <c r="E7" s="79"/>
      <c r="F7" s="79"/>
      <c r="G7" s="79"/>
      <c r="H7" s="32" t="s">
        <v>405</v>
      </c>
      <c r="I7" s="12" t="s">
        <v>406</v>
      </c>
      <c r="J7" s="58" t="s">
        <v>407</v>
      </c>
      <c r="K7" s="295"/>
      <c r="L7" s="12" t="s">
        <v>408</v>
      </c>
      <c r="M7" s="57" t="s">
        <v>527</v>
      </c>
      <c r="N7" s="12" t="s">
        <v>407</v>
      </c>
      <c r="O7" s="12"/>
      <c r="P7" s="79"/>
      <c r="Q7" s="12"/>
    </row>
    <row r="8" customHeight="1" spans="1:17">
      <c r="A8" s="14">
        <v>1</v>
      </c>
      <c r="B8" s="15"/>
      <c r="C8" s="14"/>
      <c r="D8" s="15"/>
      <c r="E8" s="84"/>
      <c r="F8" s="16"/>
      <c r="G8" s="14"/>
      <c r="H8" s="324"/>
      <c r="I8" s="17"/>
      <c r="J8" s="325">
        <f>H8*I8</f>
        <v>0</v>
      </c>
      <c r="K8" s="324"/>
      <c r="L8" s="17"/>
      <c r="M8" s="56"/>
      <c r="N8" s="17">
        <f>K8*L8*M8/100</f>
        <v>0</v>
      </c>
      <c r="O8" s="39" t="str">
        <f t="shared" ref="O8:O26" si="0">IF(N8-J8&lt;&gt;0,N8-J8,IF(J8&lt;&gt;0,0,""))</f>
        <v/>
      </c>
      <c r="P8" s="56" t="str">
        <f t="shared" ref="P8:P26" si="1">IF(J8=0,"",(N8-J8)/J8*100)</f>
        <v/>
      </c>
      <c r="Q8" s="68"/>
    </row>
    <row r="9" customHeight="1" spans="1:17">
      <c r="A9" s="14">
        <v>2</v>
      </c>
      <c r="B9" s="15"/>
      <c r="C9" s="14"/>
      <c r="D9" s="15"/>
      <c r="E9" s="84"/>
      <c r="F9" s="16"/>
      <c r="G9" s="14"/>
      <c r="H9" s="324"/>
      <c r="I9" s="17"/>
      <c r="J9" s="325">
        <f t="shared" ref="J9:J72" si="2">H9*I9</f>
        <v>0</v>
      </c>
      <c r="K9" s="324"/>
      <c r="L9" s="105"/>
      <c r="M9" s="56"/>
      <c r="N9" s="17">
        <f t="shared" ref="N9:N72" si="3">K9*L9*M9/100</f>
        <v>0</v>
      </c>
      <c r="O9" s="39" t="str">
        <f t="shared" si="0"/>
        <v/>
      </c>
      <c r="P9" s="56" t="str">
        <f t="shared" si="1"/>
        <v/>
      </c>
      <c r="Q9" s="68"/>
    </row>
    <row r="10" customHeight="1" spans="1:17">
      <c r="A10" s="14">
        <v>3</v>
      </c>
      <c r="B10" s="15"/>
      <c r="C10" s="14"/>
      <c r="D10" s="15"/>
      <c r="E10" s="84"/>
      <c r="F10" s="16"/>
      <c r="G10" s="14"/>
      <c r="H10" s="324"/>
      <c r="I10" s="17"/>
      <c r="J10" s="325">
        <f t="shared" si="2"/>
        <v>0</v>
      </c>
      <c r="K10" s="324"/>
      <c r="L10" s="105"/>
      <c r="M10" s="56"/>
      <c r="N10" s="17">
        <f t="shared" si="3"/>
        <v>0</v>
      </c>
      <c r="O10" s="39" t="str">
        <f t="shared" si="0"/>
        <v/>
      </c>
      <c r="P10" s="56" t="str">
        <f t="shared" si="1"/>
        <v/>
      </c>
      <c r="Q10" s="68"/>
    </row>
    <row r="11" customHeight="1" spans="1:17">
      <c r="A11" s="14">
        <v>4</v>
      </c>
      <c r="B11" s="15"/>
      <c r="C11" s="14"/>
      <c r="D11" s="15"/>
      <c r="E11" s="84"/>
      <c r="F11" s="16"/>
      <c r="G11" s="14"/>
      <c r="H11" s="324"/>
      <c r="I11" s="17"/>
      <c r="J11" s="325">
        <f t="shared" si="2"/>
        <v>0</v>
      </c>
      <c r="K11" s="324"/>
      <c r="L11" s="105"/>
      <c r="M11" s="56"/>
      <c r="N11" s="17">
        <f t="shared" si="3"/>
        <v>0</v>
      </c>
      <c r="O11" s="39" t="str">
        <f t="shared" si="0"/>
        <v/>
      </c>
      <c r="P11" s="56" t="str">
        <f t="shared" si="1"/>
        <v/>
      </c>
      <c r="Q11" s="68"/>
    </row>
    <row r="12" customHeight="1" spans="1:17">
      <c r="A12" s="14">
        <v>5</v>
      </c>
      <c r="B12" s="15"/>
      <c r="C12" s="14"/>
      <c r="D12" s="15"/>
      <c r="E12" s="84"/>
      <c r="F12" s="16"/>
      <c r="G12" s="14"/>
      <c r="H12" s="324"/>
      <c r="I12" s="17"/>
      <c r="J12" s="325">
        <f t="shared" si="2"/>
        <v>0</v>
      </c>
      <c r="K12" s="324"/>
      <c r="L12" s="105"/>
      <c r="M12" s="56"/>
      <c r="N12" s="17">
        <f t="shared" si="3"/>
        <v>0</v>
      </c>
      <c r="O12" s="39" t="str">
        <f t="shared" si="0"/>
        <v/>
      </c>
      <c r="P12" s="56" t="str">
        <f t="shared" si="1"/>
        <v/>
      </c>
      <c r="Q12" s="68"/>
    </row>
    <row r="13" customHeight="1" spans="1:17">
      <c r="A13" s="14">
        <v>6</v>
      </c>
      <c r="B13" s="15"/>
      <c r="C13" s="14"/>
      <c r="D13" s="15"/>
      <c r="E13" s="84"/>
      <c r="F13" s="16"/>
      <c r="G13" s="14"/>
      <c r="H13" s="324"/>
      <c r="I13" s="17"/>
      <c r="J13" s="325">
        <f t="shared" si="2"/>
        <v>0</v>
      </c>
      <c r="K13" s="324"/>
      <c r="L13" s="17"/>
      <c r="M13" s="56"/>
      <c r="N13" s="17">
        <f t="shared" si="3"/>
        <v>0</v>
      </c>
      <c r="O13" s="39" t="str">
        <f t="shared" si="0"/>
        <v/>
      </c>
      <c r="P13" s="56" t="str">
        <f t="shared" si="1"/>
        <v/>
      </c>
      <c r="Q13" s="18"/>
    </row>
    <row r="14" customHeight="1" spans="1:17">
      <c r="A14" s="14">
        <v>7</v>
      </c>
      <c r="B14" s="15"/>
      <c r="C14" s="14"/>
      <c r="D14" s="15"/>
      <c r="E14" s="84"/>
      <c r="F14" s="16"/>
      <c r="G14" s="14"/>
      <c r="H14" s="324"/>
      <c r="I14" s="17"/>
      <c r="J14" s="325">
        <f t="shared" si="2"/>
        <v>0</v>
      </c>
      <c r="K14" s="324"/>
      <c r="L14" s="105"/>
      <c r="M14" s="56"/>
      <c r="N14" s="17">
        <f t="shared" si="3"/>
        <v>0</v>
      </c>
      <c r="O14" s="39" t="str">
        <f t="shared" si="0"/>
        <v/>
      </c>
      <c r="P14" s="56" t="str">
        <f t="shared" si="1"/>
        <v/>
      </c>
      <c r="Q14" s="68"/>
    </row>
    <row r="15" customHeight="1" spans="1:17">
      <c r="A15" s="14">
        <v>8</v>
      </c>
      <c r="B15" s="15"/>
      <c r="C15" s="14"/>
      <c r="D15" s="15"/>
      <c r="E15" s="84"/>
      <c r="F15" s="16"/>
      <c r="G15" s="14"/>
      <c r="H15" s="324"/>
      <c r="I15" s="17"/>
      <c r="J15" s="325">
        <f t="shared" si="2"/>
        <v>0</v>
      </c>
      <c r="K15" s="324"/>
      <c r="L15" s="105"/>
      <c r="M15" s="56"/>
      <c r="N15" s="17">
        <f t="shared" si="3"/>
        <v>0</v>
      </c>
      <c r="O15" s="39" t="str">
        <f t="shared" si="0"/>
        <v/>
      </c>
      <c r="P15" s="56" t="str">
        <f t="shared" si="1"/>
        <v/>
      </c>
      <c r="Q15" s="68"/>
    </row>
    <row r="16" customHeight="1" spans="1:17">
      <c r="A16" s="14">
        <v>9</v>
      </c>
      <c r="B16" s="15"/>
      <c r="C16" s="14"/>
      <c r="D16" s="15"/>
      <c r="E16" s="84"/>
      <c r="F16" s="16"/>
      <c r="G16" s="14"/>
      <c r="H16" s="324"/>
      <c r="I16" s="17"/>
      <c r="J16" s="325">
        <f t="shared" si="2"/>
        <v>0</v>
      </c>
      <c r="K16" s="324"/>
      <c r="L16" s="105"/>
      <c r="M16" s="56"/>
      <c r="N16" s="17">
        <f t="shared" si="3"/>
        <v>0</v>
      </c>
      <c r="O16" s="39" t="str">
        <f t="shared" si="0"/>
        <v/>
      </c>
      <c r="P16" s="56" t="str">
        <f t="shared" si="1"/>
        <v/>
      </c>
      <c r="Q16" s="68"/>
    </row>
    <row r="17" customHeight="1" spans="1:17">
      <c r="A17" s="14">
        <v>10</v>
      </c>
      <c r="B17" s="15"/>
      <c r="C17" s="14"/>
      <c r="D17" s="15"/>
      <c r="E17" s="84"/>
      <c r="F17" s="16"/>
      <c r="G17" s="14"/>
      <c r="H17" s="324"/>
      <c r="I17" s="17"/>
      <c r="J17" s="325">
        <f t="shared" si="2"/>
        <v>0</v>
      </c>
      <c r="K17" s="324"/>
      <c r="L17" s="105"/>
      <c r="M17" s="56"/>
      <c r="N17" s="17">
        <f t="shared" si="3"/>
        <v>0</v>
      </c>
      <c r="O17" s="39" t="str">
        <f t="shared" si="0"/>
        <v/>
      </c>
      <c r="P17" s="56" t="str">
        <f t="shared" si="1"/>
        <v/>
      </c>
      <c r="Q17" s="68"/>
    </row>
    <row r="18" customHeight="1" spans="1:17">
      <c r="A18" s="14">
        <v>11</v>
      </c>
      <c r="B18" s="15"/>
      <c r="C18" s="14"/>
      <c r="D18" s="15"/>
      <c r="E18" s="84"/>
      <c r="F18" s="16"/>
      <c r="G18" s="14"/>
      <c r="H18" s="324"/>
      <c r="I18" s="17"/>
      <c r="J18" s="325">
        <f t="shared" si="2"/>
        <v>0</v>
      </c>
      <c r="K18" s="324"/>
      <c r="L18" s="105"/>
      <c r="M18" s="56"/>
      <c r="N18" s="17">
        <f t="shared" si="3"/>
        <v>0</v>
      </c>
      <c r="O18" s="39" t="str">
        <f t="shared" si="0"/>
        <v/>
      </c>
      <c r="P18" s="56" t="str">
        <f t="shared" si="1"/>
        <v/>
      </c>
      <c r="Q18" s="68"/>
    </row>
    <row r="19" customHeight="1" spans="1:17">
      <c r="A19" s="14">
        <v>12</v>
      </c>
      <c r="B19" s="15"/>
      <c r="C19" s="14"/>
      <c r="D19" s="15"/>
      <c r="E19" s="84"/>
      <c r="F19" s="16"/>
      <c r="G19" s="14"/>
      <c r="H19" s="324"/>
      <c r="I19" s="17"/>
      <c r="J19" s="325">
        <f t="shared" si="2"/>
        <v>0</v>
      </c>
      <c r="K19" s="324"/>
      <c r="L19" s="105"/>
      <c r="M19" s="56"/>
      <c r="N19" s="17">
        <f t="shared" si="3"/>
        <v>0</v>
      </c>
      <c r="O19" s="39" t="str">
        <f t="shared" si="0"/>
        <v/>
      </c>
      <c r="P19" s="56" t="str">
        <f t="shared" si="1"/>
        <v/>
      </c>
      <c r="Q19" s="68"/>
    </row>
    <row r="20" customHeight="1" spans="1:17">
      <c r="A20" s="14">
        <v>13</v>
      </c>
      <c r="B20" s="15"/>
      <c r="C20" s="14"/>
      <c r="D20" s="15"/>
      <c r="E20" s="84"/>
      <c r="F20" s="16"/>
      <c r="G20" s="14"/>
      <c r="H20" s="324"/>
      <c r="I20" s="17"/>
      <c r="J20" s="325">
        <f t="shared" si="2"/>
        <v>0</v>
      </c>
      <c r="K20" s="324"/>
      <c r="L20" s="17"/>
      <c r="M20" s="56"/>
      <c r="N20" s="17">
        <f t="shared" si="3"/>
        <v>0</v>
      </c>
      <c r="O20" s="39" t="str">
        <f t="shared" si="0"/>
        <v/>
      </c>
      <c r="P20" s="56" t="str">
        <f t="shared" si="1"/>
        <v/>
      </c>
      <c r="Q20" s="18"/>
    </row>
    <row r="21" customHeight="1" spans="1:17">
      <c r="A21" s="14">
        <v>14</v>
      </c>
      <c r="B21" s="15"/>
      <c r="C21" s="14"/>
      <c r="D21" s="15"/>
      <c r="E21" s="84"/>
      <c r="F21" s="16"/>
      <c r="G21" s="14"/>
      <c r="H21" s="324"/>
      <c r="I21" s="17"/>
      <c r="J21" s="325">
        <f t="shared" si="2"/>
        <v>0</v>
      </c>
      <c r="K21" s="324"/>
      <c r="L21" s="17"/>
      <c r="M21" s="56"/>
      <c r="N21" s="17">
        <f t="shared" si="3"/>
        <v>0</v>
      </c>
      <c r="O21" s="39" t="str">
        <f t="shared" si="0"/>
        <v/>
      </c>
      <c r="P21" s="56" t="str">
        <f t="shared" si="1"/>
        <v/>
      </c>
      <c r="Q21" s="18"/>
    </row>
    <row r="22" customHeight="1" spans="1:17">
      <c r="A22" s="14">
        <v>15</v>
      </c>
      <c r="B22" s="15"/>
      <c r="C22" s="14"/>
      <c r="D22" s="15"/>
      <c r="E22" s="84"/>
      <c r="F22" s="16"/>
      <c r="G22" s="14"/>
      <c r="H22" s="324"/>
      <c r="I22" s="17"/>
      <c r="J22" s="325">
        <f t="shared" si="2"/>
        <v>0</v>
      </c>
      <c r="K22" s="324"/>
      <c r="L22" s="17"/>
      <c r="M22" s="56"/>
      <c r="N22" s="17">
        <f t="shared" si="3"/>
        <v>0</v>
      </c>
      <c r="O22" s="39" t="str">
        <f t="shared" si="0"/>
        <v/>
      </c>
      <c r="P22" s="56" t="str">
        <f t="shared" si="1"/>
        <v/>
      </c>
      <c r="Q22" s="18"/>
    </row>
    <row r="23" customHeight="1" spans="1:17">
      <c r="A23" s="14">
        <v>16</v>
      </c>
      <c r="B23" s="15"/>
      <c r="C23" s="14"/>
      <c r="D23" s="15"/>
      <c r="E23" s="84"/>
      <c r="F23" s="16"/>
      <c r="G23" s="14"/>
      <c r="H23" s="324"/>
      <c r="I23" s="17"/>
      <c r="J23" s="325">
        <f t="shared" si="2"/>
        <v>0</v>
      </c>
      <c r="K23" s="324"/>
      <c r="L23" s="17"/>
      <c r="M23" s="56"/>
      <c r="N23" s="17">
        <f t="shared" si="3"/>
        <v>0</v>
      </c>
      <c r="O23" s="39" t="str">
        <f t="shared" si="0"/>
        <v/>
      </c>
      <c r="P23" s="56" t="str">
        <f t="shared" si="1"/>
        <v/>
      </c>
      <c r="Q23" s="18"/>
    </row>
    <row r="24" customHeight="1" spans="1:17">
      <c r="A24" s="14">
        <v>17</v>
      </c>
      <c r="B24" s="15"/>
      <c r="C24" s="14"/>
      <c r="D24" s="15"/>
      <c r="E24" s="84"/>
      <c r="F24" s="16"/>
      <c r="G24" s="14"/>
      <c r="H24" s="324"/>
      <c r="I24" s="17"/>
      <c r="J24" s="325">
        <f t="shared" si="2"/>
        <v>0</v>
      </c>
      <c r="K24" s="324"/>
      <c r="L24" s="105"/>
      <c r="M24" s="56"/>
      <c r="N24" s="17">
        <f t="shared" si="3"/>
        <v>0</v>
      </c>
      <c r="O24" s="39" t="str">
        <f t="shared" si="0"/>
        <v/>
      </c>
      <c r="P24" s="56" t="str">
        <f t="shared" si="1"/>
        <v/>
      </c>
      <c r="Q24" s="68"/>
    </row>
    <row r="25" customHeight="1" spans="1:17">
      <c r="A25" s="14">
        <v>18</v>
      </c>
      <c r="B25" s="15"/>
      <c r="C25" s="14"/>
      <c r="D25" s="15"/>
      <c r="E25" s="84"/>
      <c r="F25" s="16"/>
      <c r="G25" s="14"/>
      <c r="H25" s="324"/>
      <c r="I25" s="17"/>
      <c r="J25" s="325">
        <f t="shared" si="2"/>
        <v>0</v>
      </c>
      <c r="K25" s="324"/>
      <c r="L25" s="17"/>
      <c r="M25" s="56"/>
      <c r="N25" s="17">
        <f t="shared" si="3"/>
        <v>0</v>
      </c>
      <c r="O25" s="39" t="str">
        <f t="shared" si="0"/>
        <v/>
      </c>
      <c r="P25" s="56" t="str">
        <f t="shared" si="1"/>
        <v/>
      </c>
      <c r="Q25" s="18"/>
    </row>
    <row r="26" customHeight="1" spans="1:17">
      <c r="A26" s="14">
        <v>19</v>
      </c>
      <c r="B26" s="15"/>
      <c r="C26" s="14"/>
      <c r="D26" s="15"/>
      <c r="E26" s="84"/>
      <c r="F26" s="16"/>
      <c r="G26" s="14"/>
      <c r="H26" s="324"/>
      <c r="I26" s="17"/>
      <c r="J26" s="325">
        <f t="shared" si="2"/>
        <v>0</v>
      </c>
      <c r="K26" s="324"/>
      <c r="L26" s="105"/>
      <c r="M26" s="56"/>
      <c r="N26" s="17">
        <f t="shared" si="3"/>
        <v>0</v>
      </c>
      <c r="O26" s="39" t="str">
        <f t="shared" si="0"/>
        <v/>
      </c>
      <c r="P26" s="56" t="str">
        <f t="shared" si="1"/>
        <v/>
      </c>
      <c r="Q26" s="68"/>
    </row>
    <row r="27" customHeight="1" spans="1:17">
      <c r="A27" s="14">
        <v>20</v>
      </c>
      <c r="B27" s="15"/>
      <c r="C27" s="14"/>
      <c r="D27" s="15"/>
      <c r="E27" s="84"/>
      <c r="F27" s="16"/>
      <c r="G27" s="14"/>
      <c r="H27" s="324"/>
      <c r="I27" s="17"/>
      <c r="J27" s="325">
        <f t="shared" si="2"/>
        <v>0</v>
      </c>
      <c r="K27" s="324"/>
      <c r="L27" s="17"/>
      <c r="M27" s="56"/>
      <c r="N27" s="17">
        <f t="shared" si="3"/>
        <v>0</v>
      </c>
      <c r="O27" s="39" t="str">
        <f t="shared" ref="O27:O90" si="4">IF(N27-J27&lt;&gt;0,N27-J27,IF(J27&lt;&gt;0,0,""))</f>
        <v/>
      </c>
      <c r="P27" s="56" t="str">
        <f t="shared" ref="P27:P90" si="5">IF(J27=0,"",(N27-J27)/J27*100)</f>
        <v/>
      </c>
      <c r="Q27" s="18"/>
    </row>
    <row r="28" customHeight="1" spans="1:17">
      <c r="A28" s="14">
        <v>21</v>
      </c>
      <c r="B28" s="15"/>
      <c r="C28" s="14"/>
      <c r="D28" s="15"/>
      <c r="E28" s="84"/>
      <c r="F28" s="16"/>
      <c r="G28" s="14"/>
      <c r="H28" s="324"/>
      <c r="I28" s="17"/>
      <c r="J28" s="325">
        <f t="shared" si="2"/>
        <v>0</v>
      </c>
      <c r="K28" s="324"/>
      <c r="L28" s="17"/>
      <c r="M28" s="56"/>
      <c r="N28" s="17">
        <f t="shared" si="3"/>
        <v>0</v>
      </c>
      <c r="O28" s="39" t="str">
        <f t="shared" si="4"/>
        <v/>
      </c>
      <c r="P28" s="56" t="str">
        <f t="shared" si="5"/>
        <v/>
      </c>
      <c r="Q28" s="18"/>
    </row>
    <row r="29" customHeight="1" spans="1:17">
      <c r="A29" s="14">
        <v>22</v>
      </c>
      <c r="B29" s="15"/>
      <c r="C29" s="14"/>
      <c r="D29" s="15"/>
      <c r="E29" s="84"/>
      <c r="F29" s="16"/>
      <c r="G29" s="14"/>
      <c r="H29" s="324"/>
      <c r="I29" s="17"/>
      <c r="J29" s="325">
        <f t="shared" si="2"/>
        <v>0</v>
      </c>
      <c r="K29" s="324"/>
      <c r="L29" s="105"/>
      <c r="M29" s="56"/>
      <c r="N29" s="17">
        <f t="shared" si="3"/>
        <v>0</v>
      </c>
      <c r="O29" s="39" t="str">
        <f t="shared" si="4"/>
        <v/>
      </c>
      <c r="P29" s="56" t="str">
        <f t="shared" si="5"/>
        <v/>
      </c>
      <c r="Q29" s="68"/>
    </row>
    <row r="30" customHeight="1" spans="1:17">
      <c r="A30" s="14">
        <v>23</v>
      </c>
      <c r="B30" s="15"/>
      <c r="C30" s="14"/>
      <c r="D30" s="15"/>
      <c r="E30" s="84"/>
      <c r="F30" s="16"/>
      <c r="G30" s="14"/>
      <c r="H30" s="324"/>
      <c r="I30" s="17"/>
      <c r="J30" s="325">
        <f t="shared" si="2"/>
        <v>0</v>
      </c>
      <c r="K30" s="324"/>
      <c r="L30" s="105"/>
      <c r="M30" s="56"/>
      <c r="N30" s="17">
        <f t="shared" si="3"/>
        <v>0</v>
      </c>
      <c r="O30" s="39" t="str">
        <f t="shared" si="4"/>
        <v/>
      </c>
      <c r="P30" s="56" t="str">
        <f t="shared" si="5"/>
        <v/>
      </c>
      <c r="Q30" s="68"/>
    </row>
    <row r="31" customHeight="1" spans="1:17">
      <c r="A31" s="14">
        <v>24</v>
      </c>
      <c r="B31" s="15"/>
      <c r="C31" s="14"/>
      <c r="D31" s="15"/>
      <c r="E31" s="84"/>
      <c r="F31" s="16"/>
      <c r="G31" s="14"/>
      <c r="H31" s="324"/>
      <c r="I31" s="17"/>
      <c r="J31" s="325">
        <f t="shared" si="2"/>
        <v>0</v>
      </c>
      <c r="K31" s="324"/>
      <c r="L31" s="17"/>
      <c r="M31" s="56"/>
      <c r="N31" s="17">
        <f t="shared" si="3"/>
        <v>0</v>
      </c>
      <c r="O31" s="39" t="str">
        <f t="shared" si="4"/>
        <v/>
      </c>
      <c r="P31" s="56" t="str">
        <f t="shared" si="5"/>
        <v/>
      </c>
      <c r="Q31" s="18"/>
    </row>
    <row r="32" customHeight="1" spans="1:17">
      <c r="A32" s="14">
        <v>25</v>
      </c>
      <c r="B32" s="15"/>
      <c r="C32" s="14"/>
      <c r="D32" s="15"/>
      <c r="E32" s="84"/>
      <c r="F32" s="16"/>
      <c r="G32" s="14"/>
      <c r="H32" s="324"/>
      <c r="I32" s="17"/>
      <c r="J32" s="325">
        <f t="shared" si="2"/>
        <v>0</v>
      </c>
      <c r="K32" s="324"/>
      <c r="L32" s="17"/>
      <c r="M32" s="56"/>
      <c r="N32" s="17">
        <f t="shared" si="3"/>
        <v>0</v>
      </c>
      <c r="O32" s="39" t="str">
        <f t="shared" si="4"/>
        <v/>
      </c>
      <c r="P32" s="56" t="str">
        <f t="shared" si="5"/>
        <v/>
      </c>
      <c r="Q32" s="18"/>
    </row>
    <row r="33" customHeight="1" spans="1:17">
      <c r="A33" s="14">
        <v>26</v>
      </c>
      <c r="B33" s="15"/>
      <c r="C33" s="14"/>
      <c r="D33" s="15"/>
      <c r="E33" s="84"/>
      <c r="F33" s="16"/>
      <c r="G33" s="14"/>
      <c r="H33" s="324"/>
      <c r="I33" s="17"/>
      <c r="J33" s="325">
        <f t="shared" si="2"/>
        <v>0</v>
      </c>
      <c r="K33" s="324"/>
      <c r="L33" s="17"/>
      <c r="M33" s="56"/>
      <c r="N33" s="17">
        <f t="shared" si="3"/>
        <v>0</v>
      </c>
      <c r="O33" s="39" t="str">
        <f t="shared" si="4"/>
        <v/>
      </c>
      <c r="P33" s="56" t="str">
        <f t="shared" si="5"/>
        <v/>
      </c>
      <c r="Q33" s="18"/>
    </row>
    <row r="34" customHeight="1" spans="1:17">
      <c r="A34" s="14">
        <v>27</v>
      </c>
      <c r="B34" s="15"/>
      <c r="C34" s="14"/>
      <c r="D34" s="15"/>
      <c r="E34" s="84"/>
      <c r="F34" s="16"/>
      <c r="G34" s="14"/>
      <c r="H34" s="324"/>
      <c r="I34" s="17"/>
      <c r="J34" s="325">
        <f t="shared" si="2"/>
        <v>0</v>
      </c>
      <c r="K34" s="324"/>
      <c r="L34" s="105"/>
      <c r="M34" s="56"/>
      <c r="N34" s="17">
        <f t="shared" si="3"/>
        <v>0</v>
      </c>
      <c r="O34" s="39" t="str">
        <f t="shared" si="4"/>
        <v/>
      </c>
      <c r="P34" s="56" t="str">
        <f t="shared" si="5"/>
        <v/>
      </c>
      <c r="Q34" s="68"/>
    </row>
    <row r="35" customHeight="1" spans="1:17">
      <c r="A35" s="14">
        <v>28</v>
      </c>
      <c r="B35" s="15"/>
      <c r="C35" s="14"/>
      <c r="D35" s="15"/>
      <c r="E35" s="84"/>
      <c r="F35" s="16"/>
      <c r="G35" s="14"/>
      <c r="H35" s="324"/>
      <c r="I35" s="17"/>
      <c r="J35" s="325">
        <f t="shared" si="2"/>
        <v>0</v>
      </c>
      <c r="K35" s="324"/>
      <c r="L35" s="17"/>
      <c r="M35" s="56"/>
      <c r="N35" s="17">
        <f t="shared" si="3"/>
        <v>0</v>
      </c>
      <c r="O35" s="39" t="str">
        <f t="shared" si="4"/>
        <v/>
      </c>
      <c r="P35" s="56" t="str">
        <f t="shared" si="5"/>
        <v/>
      </c>
      <c r="Q35" s="18"/>
    </row>
    <row r="36" customHeight="1" spans="1:17">
      <c r="A36" s="14">
        <v>29</v>
      </c>
      <c r="B36" s="15"/>
      <c r="C36" s="14"/>
      <c r="D36" s="15"/>
      <c r="E36" s="84"/>
      <c r="F36" s="16"/>
      <c r="G36" s="14"/>
      <c r="H36" s="324"/>
      <c r="I36" s="17"/>
      <c r="J36" s="325">
        <f t="shared" si="2"/>
        <v>0</v>
      </c>
      <c r="K36" s="324"/>
      <c r="L36" s="105"/>
      <c r="M36" s="56"/>
      <c r="N36" s="17">
        <f t="shared" si="3"/>
        <v>0</v>
      </c>
      <c r="O36" s="39" t="str">
        <f t="shared" si="4"/>
        <v/>
      </c>
      <c r="P36" s="56" t="str">
        <f t="shared" si="5"/>
        <v/>
      </c>
      <c r="Q36" s="68"/>
    </row>
    <row r="37" customHeight="1" spans="1:17">
      <c r="A37" s="14">
        <v>30</v>
      </c>
      <c r="B37" s="15"/>
      <c r="C37" s="14"/>
      <c r="D37" s="15"/>
      <c r="E37" s="84"/>
      <c r="F37" s="16"/>
      <c r="G37" s="14"/>
      <c r="H37" s="324"/>
      <c r="I37" s="17"/>
      <c r="J37" s="325">
        <f t="shared" si="2"/>
        <v>0</v>
      </c>
      <c r="K37" s="324"/>
      <c r="L37" s="105"/>
      <c r="M37" s="56"/>
      <c r="N37" s="17">
        <f t="shared" si="3"/>
        <v>0</v>
      </c>
      <c r="O37" s="39" t="str">
        <f t="shared" si="4"/>
        <v/>
      </c>
      <c r="P37" s="56" t="str">
        <f t="shared" si="5"/>
        <v/>
      </c>
      <c r="Q37" s="68"/>
    </row>
    <row r="38" customHeight="1" spans="1:17">
      <c r="A38" s="14">
        <v>31</v>
      </c>
      <c r="B38" s="15"/>
      <c r="C38" s="14"/>
      <c r="D38" s="15"/>
      <c r="E38" s="84"/>
      <c r="F38" s="16"/>
      <c r="G38" s="14"/>
      <c r="H38" s="324"/>
      <c r="I38" s="17"/>
      <c r="J38" s="325">
        <f t="shared" si="2"/>
        <v>0</v>
      </c>
      <c r="K38" s="324"/>
      <c r="L38" s="17"/>
      <c r="M38" s="56"/>
      <c r="N38" s="17">
        <f t="shared" si="3"/>
        <v>0</v>
      </c>
      <c r="O38" s="39" t="str">
        <f t="shared" si="4"/>
        <v/>
      </c>
      <c r="P38" s="56" t="str">
        <f t="shared" si="5"/>
        <v/>
      </c>
      <c r="Q38" s="18"/>
    </row>
    <row r="39" customHeight="1" spans="1:17">
      <c r="A39" s="14">
        <v>32</v>
      </c>
      <c r="B39" s="15"/>
      <c r="C39" s="14"/>
      <c r="D39" s="15"/>
      <c r="E39" s="84"/>
      <c r="F39" s="16"/>
      <c r="G39" s="14"/>
      <c r="H39" s="324"/>
      <c r="I39" s="17"/>
      <c r="J39" s="325">
        <f t="shared" si="2"/>
        <v>0</v>
      </c>
      <c r="K39" s="324"/>
      <c r="L39" s="17"/>
      <c r="M39" s="56"/>
      <c r="N39" s="17">
        <f t="shared" si="3"/>
        <v>0</v>
      </c>
      <c r="O39" s="39" t="str">
        <f t="shared" si="4"/>
        <v/>
      </c>
      <c r="P39" s="56" t="str">
        <f t="shared" si="5"/>
        <v/>
      </c>
      <c r="Q39" s="18"/>
    </row>
    <row r="40" customHeight="1" spans="1:17">
      <c r="A40" s="14">
        <v>33</v>
      </c>
      <c r="B40" s="15"/>
      <c r="C40" s="14"/>
      <c r="D40" s="15"/>
      <c r="E40" s="84"/>
      <c r="F40" s="16"/>
      <c r="G40" s="14"/>
      <c r="H40" s="324"/>
      <c r="I40" s="17"/>
      <c r="J40" s="325">
        <f t="shared" si="2"/>
        <v>0</v>
      </c>
      <c r="K40" s="324"/>
      <c r="L40" s="105"/>
      <c r="M40" s="56"/>
      <c r="N40" s="17">
        <f t="shared" si="3"/>
        <v>0</v>
      </c>
      <c r="O40" s="39" t="str">
        <f t="shared" si="4"/>
        <v/>
      </c>
      <c r="P40" s="56" t="str">
        <f t="shared" si="5"/>
        <v/>
      </c>
      <c r="Q40" s="68"/>
    </row>
    <row r="41" customHeight="1" spans="1:17">
      <c r="A41" s="14">
        <v>34</v>
      </c>
      <c r="B41" s="15"/>
      <c r="C41" s="14"/>
      <c r="D41" s="15"/>
      <c r="E41" s="84"/>
      <c r="F41" s="16"/>
      <c r="G41" s="14"/>
      <c r="H41" s="324"/>
      <c r="I41" s="17"/>
      <c r="J41" s="325">
        <f t="shared" si="2"/>
        <v>0</v>
      </c>
      <c r="K41" s="324"/>
      <c r="L41" s="105"/>
      <c r="M41" s="56"/>
      <c r="N41" s="17">
        <f t="shared" si="3"/>
        <v>0</v>
      </c>
      <c r="O41" s="39" t="str">
        <f t="shared" si="4"/>
        <v/>
      </c>
      <c r="P41" s="56" t="str">
        <f t="shared" si="5"/>
        <v/>
      </c>
      <c r="Q41" s="68"/>
    </row>
    <row r="42" customHeight="1" spans="1:17">
      <c r="A42" s="14">
        <v>35</v>
      </c>
      <c r="B42" s="15"/>
      <c r="C42" s="14"/>
      <c r="D42" s="15"/>
      <c r="E42" s="84"/>
      <c r="F42" s="16"/>
      <c r="G42" s="14"/>
      <c r="H42" s="324"/>
      <c r="I42" s="17"/>
      <c r="J42" s="325">
        <f t="shared" si="2"/>
        <v>0</v>
      </c>
      <c r="K42" s="324"/>
      <c r="L42" s="105"/>
      <c r="M42" s="56"/>
      <c r="N42" s="17">
        <f t="shared" si="3"/>
        <v>0</v>
      </c>
      <c r="O42" s="39" t="str">
        <f t="shared" si="4"/>
        <v/>
      </c>
      <c r="P42" s="56" t="str">
        <f t="shared" si="5"/>
        <v/>
      </c>
      <c r="Q42" s="18"/>
    </row>
    <row r="43" customHeight="1" spans="1:17">
      <c r="A43" s="14">
        <v>36</v>
      </c>
      <c r="B43" s="15"/>
      <c r="C43" s="14"/>
      <c r="D43" s="15"/>
      <c r="E43" s="84"/>
      <c r="F43" s="16"/>
      <c r="G43" s="14"/>
      <c r="H43" s="324"/>
      <c r="I43" s="17"/>
      <c r="J43" s="325">
        <f t="shared" si="2"/>
        <v>0</v>
      </c>
      <c r="K43" s="324"/>
      <c r="L43" s="105"/>
      <c r="M43" s="56"/>
      <c r="N43" s="17">
        <f t="shared" si="3"/>
        <v>0</v>
      </c>
      <c r="O43" s="39" t="str">
        <f t="shared" si="4"/>
        <v/>
      </c>
      <c r="P43" s="56" t="str">
        <f t="shared" si="5"/>
        <v/>
      </c>
      <c r="Q43" s="18"/>
    </row>
    <row r="44" customHeight="1" spans="1:17">
      <c r="A44" s="14">
        <v>37</v>
      </c>
      <c r="B44" s="15"/>
      <c r="C44" s="14"/>
      <c r="D44" s="15"/>
      <c r="E44" s="84"/>
      <c r="F44" s="16"/>
      <c r="G44" s="14"/>
      <c r="H44" s="324"/>
      <c r="I44" s="17"/>
      <c r="J44" s="325">
        <f t="shared" si="2"/>
        <v>0</v>
      </c>
      <c r="K44" s="324"/>
      <c r="L44" s="105"/>
      <c r="M44" s="56"/>
      <c r="N44" s="17">
        <f t="shared" si="3"/>
        <v>0</v>
      </c>
      <c r="O44" s="39" t="str">
        <f t="shared" si="4"/>
        <v/>
      </c>
      <c r="P44" s="56" t="str">
        <f t="shared" si="5"/>
        <v/>
      </c>
      <c r="Q44" s="18"/>
    </row>
    <row r="45" customHeight="1" spans="1:17">
      <c r="A45" s="14">
        <v>38</v>
      </c>
      <c r="B45" s="15"/>
      <c r="C45" s="14"/>
      <c r="D45" s="15"/>
      <c r="E45" s="84"/>
      <c r="F45" s="16"/>
      <c r="G45" s="14"/>
      <c r="H45" s="324"/>
      <c r="I45" s="17"/>
      <c r="J45" s="325">
        <f t="shared" si="2"/>
        <v>0</v>
      </c>
      <c r="K45" s="324"/>
      <c r="L45" s="105"/>
      <c r="M45" s="56"/>
      <c r="N45" s="17">
        <f t="shared" si="3"/>
        <v>0</v>
      </c>
      <c r="O45" s="39" t="str">
        <f t="shared" si="4"/>
        <v/>
      </c>
      <c r="P45" s="56" t="str">
        <f t="shared" si="5"/>
        <v/>
      </c>
      <c r="Q45" s="18"/>
    </row>
    <row r="46" customHeight="1" spans="1:17">
      <c r="A46" s="14">
        <v>39</v>
      </c>
      <c r="B46" s="15"/>
      <c r="C46" s="14"/>
      <c r="D46" s="15"/>
      <c r="E46" s="84"/>
      <c r="F46" s="16"/>
      <c r="G46" s="14"/>
      <c r="H46" s="324"/>
      <c r="I46" s="17"/>
      <c r="J46" s="325">
        <f t="shared" si="2"/>
        <v>0</v>
      </c>
      <c r="K46" s="324"/>
      <c r="L46" s="105"/>
      <c r="M46" s="56"/>
      <c r="N46" s="17">
        <f t="shared" si="3"/>
        <v>0</v>
      </c>
      <c r="O46" s="39" t="str">
        <f t="shared" si="4"/>
        <v/>
      </c>
      <c r="P46" s="56" t="str">
        <f t="shared" si="5"/>
        <v/>
      </c>
      <c r="Q46" s="18"/>
    </row>
    <row r="47" customHeight="1" spans="1:17">
      <c r="A47" s="14">
        <v>40</v>
      </c>
      <c r="B47" s="15"/>
      <c r="C47" s="14"/>
      <c r="D47" s="15"/>
      <c r="E47" s="84"/>
      <c r="F47" s="16"/>
      <c r="G47" s="14"/>
      <c r="H47" s="324"/>
      <c r="I47" s="17"/>
      <c r="J47" s="325">
        <f t="shared" si="2"/>
        <v>0</v>
      </c>
      <c r="K47" s="324"/>
      <c r="L47" s="105"/>
      <c r="M47" s="56"/>
      <c r="N47" s="17">
        <f t="shared" si="3"/>
        <v>0</v>
      </c>
      <c r="O47" s="39" t="str">
        <f t="shared" si="4"/>
        <v/>
      </c>
      <c r="P47" s="56" t="str">
        <f t="shared" si="5"/>
        <v/>
      </c>
      <c r="Q47" s="18"/>
    </row>
    <row r="48" customHeight="1" spans="1:17">
      <c r="A48" s="14">
        <v>41</v>
      </c>
      <c r="B48" s="15"/>
      <c r="C48" s="14"/>
      <c r="D48" s="15"/>
      <c r="E48" s="84"/>
      <c r="F48" s="16"/>
      <c r="G48" s="14"/>
      <c r="H48" s="324"/>
      <c r="I48" s="17"/>
      <c r="J48" s="325">
        <f t="shared" si="2"/>
        <v>0</v>
      </c>
      <c r="K48" s="324"/>
      <c r="L48" s="17"/>
      <c r="M48" s="56"/>
      <c r="N48" s="17">
        <f t="shared" si="3"/>
        <v>0</v>
      </c>
      <c r="O48" s="39" t="str">
        <f t="shared" si="4"/>
        <v/>
      </c>
      <c r="P48" s="56" t="str">
        <f t="shared" si="5"/>
        <v/>
      </c>
      <c r="Q48" s="18"/>
    </row>
    <row r="49" customHeight="1" spans="1:17">
      <c r="A49" s="14">
        <v>42</v>
      </c>
      <c r="B49" s="15"/>
      <c r="C49" s="14"/>
      <c r="D49" s="15"/>
      <c r="E49" s="84"/>
      <c r="F49" s="16"/>
      <c r="G49" s="14"/>
      <c r="H49" s="324"/>
      <c r="I49" s="17"/>
      <c r="J49" s="325">
        <f t="shared" si="2"/>
        <v>0</v>
      </c>
      <c r="K49" s="324"/>
      <c r="L49" s="105"/>
      <c r="M49" s="56"/>
      <c r="N49" s="17">
        <f t="shared" si="3"/>
        <v>0</v>
      </c>
      <c r="O49" s="39" t="str">
        <f t="shared" si="4"/>
        <v/>
      </c>
      <c r="P49" s="56" t="str">
        <f t="shared" si="5"/>
        <v/>
      </c>
      <c r="Q49" s="68"/>
    </row>
    <row r="50" customHeight="1" spans="1:17">
      <c r="A50" s="14">
        <v>43</v>
      </c>
      <c r="B50" s="15"/>
      <c r="C50" s="14"/>
      <c r="D50" s="15"/>
      <c r="E50" s="84"/>
      <c r="F50" s="16"/>
      <c r="G50" s="14"/>
      <c r="H50" s="324"/>
      <c r="I50" s="17"/>
      <c r="J50" s="325">
        <f t="shared" si="2"/>
        <v>0</v>
      </c>
      <c r="K50" s="324"/>
      <c r="L50" s="17"/>
      <c r="M50" s="56"/>
      <c r="N50" s="17">
        <f t="shared" si="3"/>
        <v>0</v>
      </c>
      <c r="O50" s="39" t="str">
        <f t="shared" si="4"/>
        <v/>
      </c>
      <c r="P50" s="56" t="str">
        <f t="shared" si="5"/>
        <v/>
      </c>
      <c r="Q50" s="18"/>
    </row>
    <row r="51" customHeight="1" spans="1:17">
      <c r="A51" s="14">
        <v>44</v>
      </c>
      <c r="B51" s="15"/>
      <c r="C51" s="14"/>
      <c r="D51" s="15"/>
      <c r="E51" s="84"/>
      <c r="F51" s="16"/>
      <c r="G51" s="14"/>
      <c r="H51" s="324"/>
      <c r="I51" s="17"/>
      <c r="J51" s="325">
        <f t="shared" si="2"/>
        <v>0</v>
      </c>
      <c r="K51" s="324"/>
      <c r="L51" s="17"/>
      <c r="M51" s="56"/>
      <c r="N51" s="17">
        <f t="shared" si="3"/>
        <v>0</v>
      </c>
      <c r="O51" s="39" t="str">
        <f t="shared" si="4"/>
        <v/>
      </c>
      <c r="P51" s="56" t="str">
        <f t="shared" si="5"/>
        <v/>
      </c>
      <c r="Q51" s="18"/>
    </row>
    <row r="52" customHeight="1" spans="1:17">
      <c r="A52" s="14">
        <v>45</v>
      </c>
      <c r="B52" s="15"/>
      <c r="C52" s="14"/>
      <c r="D52" s="15"/>
      <c r="E52" s="84"/>
      <c r="F52" s="16"/>
      <c r="G52" s="14"/>
      <c r="H52" s="324"/>
      <c r="I52" s="17"/>
      <c r="J52" s="325">
        <f t="shared" si="2"/>
        <v>0</v>
      </c>
      <c r="K52" s="324"/>
      <c r="L52" s="105"/>
      <c r="M52" s="56"/>
      <c r="N52" s="17">
        <f t="shared" si="3"/>
        <v>0</v>
      </c>
      <c r="O52" s="39" t="str">
        <f t="shared" si="4"/>
        <v/>
      </c>
      <c r="P52" s="56" t="str">
        <f t="shared" si="5"/>
        <v/>
      </c>
      <c r="Q52" s="68"/>
    </row>
    <row r="53" customHeight="1" spans="1:17">
      <c r="A53" s="14">
        <v>46</v>
      </c>
      <c r="B53" s="15"/>
      <c r="C53" s="14"/>
      <c r="D53" s="15"/>
      <c r="E53" s="84"/>
      <c r="F53" s="16"/>
      <c r="G53" s="14"/>
      <c r="H53" s="324"/>
      <c r="I53" s="17"/>
      <c r="J53" s="325">
        <f t="shared" si="2"/>
        <v>0</v>
      </c>
      <c r="K53" s="324"/>
      <c r="L53" s="105"/>
      <c r="M53" s="56"/>
      <c r="N53" s="17">
        <f t="shared" si="3"/>
        <v>0</v>
      </c>
      <c r="O53" s="39" t="str">
        <f t="shared" si="4"/>
        <v/>
      </c>
      <c r="P53" s="56" t="str">
        <f t="shared" si="5"/>
        <v/>
      </c>
      <c r="Q53" s="68"/>
    </row>
    <row r="54" customHeight="1" spans="1:17">
      <c r="A54" s="14">
        <v>47</v>
      </c>
      <c r="B54" s="15"/>
      <c r="C54" s="14"/>
      <c r="D54" s="15"/>
      <c r="E54" s="84"/>
      <c r="F54" s="16"/>
      <c r="G54" s="14"/>
      <c r="H54" s="324"/>
      <c r="I54" s="17"/>
      <c r="J54" s="325">
        <f t="shared" si="2"/>
        <v>0</v>
      </c>
      <c r="K54" s="324"/>
      <c r="L54" s="105"/>
      <c r="M54" s="56"/>
      <c r="N54" s="17">
        <f t="shared" si="3"/>
        <v>0</v>
      </c>
      <c r="O54" s="39" t="str">
        <f t="shared" si="4"/>
        <v/>
      </c>
      <c r="P54" s="56" t="str">
        <f t="shared" si="5"/>
        <v/>
      </c>
      <c r="Q54" s="68"/>
    </row>
    <row r="55" customHeight="1" spans="1:17">
      <c r="A55" s="14">
        <v>48</v>
      </c>
      <c r="B55" s="15"/>
      <c r="C55" s="14"/>
      <c r="D55" s="15"/>
      <c r="E55" s="84"/>
      <c r="F55" s="16"/>
      <c r="G55" s="14"/>
      <c r="H55" s="324"/>
      <c r="I55" s="17"/>
      <c r="J55" s="325">
        <f t="shared" si="2"/>
        <v>0</v>
      </c>
      <c r="K55" s="324"/>
      <c r="L55" s="105"/>
      <c r="M55" s="56"/>
      <c r="N55" s="17">
        <f t="shared" si="3"/>
        <v>0</v>
      </c>
      <c r="O55" s="39" t="str">
        <f t="shared" si="4"/>
        <v/>
      </c>
      <c r="P55" s="56" t="str">
        <f t="shared" si="5"/>
        <v/>
      </c>
      <c r="Q55" s="68"/>
    </row>
    <row r="56" customHeight="1" spans="1:17">
      <c r="A56" s="14">
        <v>49</v>
      </c>
      <c r="B56" s="15"/>
      <c r="C56" s="14"/>
      <c r="D56" s="15"/>
      <c r="E56" s="84"/>
      <c r="F56" s="16"/>
      <c r="G56" s="14"/>
      <c r="H56" s="324"/>
      <c r="I56" s="17"/>
      <c r="J56" s="325">
        <f t="shared" si="2"/>
        <v>0</v>
      </c>
      <c r="K56" s="324"/>
      <c r="L56" s="105"/>
      <c r="M56" s="56"/>
      <c r="N56" s="17">
        <f t="shared" si="3"/>
        <v>0</v>
      </c>
      <c r="O56" s="39" t="str">
        <f t="shared" si="4"/>
        <v/>
      </c>
      <c r="P56" s="56" t="str">
        <f t="shared" si="5"/>
        <v/>
      </c>
      <c r="Q56" s="68"/>
    </row>
    <row r="57" customHeight="1" spans="1:17">
      <c r="A57" s="14">
        <v>50</v>
      </c>
      <c r="B57" s="15"/>
      <c r="C57" s="14"/>
      <c r="D57" s="15"/>
      <c r="E57" s="84"/>
      <c r="F57" s="16"/>
      <c r="G57" s="14"/>
      <c r="H57" s="324"/>
      <c r="I57" s="17"/>
      <c r="J57" s="325">
        <f t="shared" si="2"/>
        <v>0</v>
      </c>
      <c r="K57" s="324"/>
      <c r="L57" s="17"/>
      <c r="M57" s="56"/>
      <c r="N57" s="17">
        <f t="shared" si="3"/>
        <v>0</v>
      </c>
      <c r="O57" s="39" t="str">
        <f t="shared" si="4"/>
        <v/>
      </c>
      <c r="P57" s="56" t="str">
        <f t="shared" si="5"/>
        <v/>
      </c>
      <c r="Q57" s="68"/>
    </row>
    <row r="58" customHeight="1" spans="1:17">
      <c r="A58" s="14">
        <v>51</v>
      </c>
      <c r="B58" s="15"/>
      <c r="C58" s="14"/>
      <c r="D58" s="15"/>
      <c r="E58" s="84"/>
      <c r="F58" s="16"/>
      <c r="G58" s="14"/>
      <c r="H58" s="324"/>
      <c r="I58" s="17"/>
      <c r="J58" s="325">
        <f t="shared" si="2"/>
        <v>0</v>
      </c>
      <c r="K58" s="324"/>
      <c r="L58" s="17"/>
      <c r="M58" s="56"/>
      <c r="N58" s="17">
        <f t="shared" si="3"/>
        <v>0</v>
      </c>
      <c r="O58" s="39" t="str">
        <f t="shared" si="4"/>
        <v/>
      </c>
      <c r="P58" s="56" t="str">
        <f t="shared" si="5"/>
        <v/>
      </c>
      <c r="Q58" s="18"/>
    </row>
    <row r="59" customHeight="1" spans="1:17">
      <c r="A59" s="14">
        <v>52</v>
      </c>
      <c r="B59" s="15"/>
      <c r="C59" s="14"/>
      <c r="D59" s="15"/>
      <c r="E59" s="84"/>
      <c r="F59" s="16"/>
      <c r="G59" s="14"/>
      <c r="H59" s="324"/>
      <c r="I59" s="17"/>
      <c r="J59" s="325">
        <f t="shared" si="2"/>
        <v>0</v>
      </c>
      <c r="K59" s="324"/>
      <c r="L59" s="17"/>
      <c r="M59" s="56"/>
      <c r="N59" s="17">
        <f t="shared" si="3"/>
        <v>0</v>
      </c>
      <c r="O59" s="39" t="str">
        <f t="shared" si="4"/>
        <v/>
      </c>
      <c r="P59" s="56" t="str">
        <f t="shared" si="5"/>
        <v/>
      </c>
      <c r="Q59" s="18"/>
    </row>
    <row r="60" customHeight="1" spans="1:17">
      <c r="A60" s="14">
        <v>53</v>
      </c>
      <c r="B60" s="15"/>
      <c r="C60" s="14"/>
      <c r="D60" s="15"/>
      <c r="E60" s="84"/>
      <c r="F60" s="16"/>
      <c r="G60" s="14"/>
      <c r="H60" s="324"/>
      <c r="I60" s="17"/>
      <c r="J60" s="325">
        <f t="shared" si="2"/>
        <v>0</v>
      </c>
      <c r="K60" s="324"/>
      <c r="L60" s="105"/>
      <c r="M60" s="56"/>
      <c r="N60" s="17">
        <f t="shared" si="3"/>
        <v>0</v>
      </c>
      <c r="O60" s="39" t="str">
        <f t="shared" si="4"/>
        <v/>
      </c>
      <c r="P60" s="56" t="str">
        <f t="shared" si="5"/>
        <v/>
      </c>
      <c r="Q60" s="68"/>
    </row>
    <row r="61" customHeight="1" spans="1:17">
      <c r="A61" s="14">
        <v>54</v>
      </c>
      <c r="B61" s="15"/>
      <c r="C61" s="14"/>
      <c r="D61" s="15"/>
      <c r="E61" s="84"/>
      <c r="F61" s="16"/>
      <c r="G61" s="14"/>
      <c r="H61" s="324"/>
      <c r="I61" s="17"/>
      <c r="J61" s="325">
        <f t="shared" si="2"/>
        <v>0</v>
      </c>
      <c r="K61" s="324"/>
      <c r="L61" s="105"/>
      <c r="M61" s="56"/>
      <c r="N61" s="17">
        <f t="shared" si="3"/>
        <v>0</v>
      </c>
      <c r="O61" s="39" t="str">
        <f t="shared" si="4"/>
        <v/>
      </c>
      <c r="P61" s="56" t="str">
        <f t="shared" si="5"/>
        <v/>
      </c>
      <c r="Q61" s="68"/>
    </row>
    <row r="62" customHeight="1" spans="1:17">
      <c r="A62" s="14">
        <v>55</v>
      </c>
      <c r="B62" s="15"/>
      <c r="C62" s="14"/>
      <c r="D62" s="15"/>
      <c r="E62" s="84"/>
      <c r="F62" s="16"/>
      <c r="G62" s="14"/>
      <c r="H62" s="324"/>
      <c r="I62" s="17"/>
      <c r="J62" s="325">
        <f t="shared" si="2"/>
        <v>0</v>
      </c>
      <c r="K62" s="324"/>
      <c r="L62" s="17"/>
      <c r="M62" s="56"/>
      <c r="N62" s="17">
        <f t="shared" si="3"/>
        <v>0</v>
      </c>
      <c r="O62" s="39" t="str">
        <f t="shared" si="4"/>
        <v/>
      </c>
      <c r="P62" s="56" t="str">
        <f t="shared" si="5"/>
        <v/>
      </c>
      <c r="Q62" s="18"/>
    </row>
    <row r="63" customHeight="1" spans="1:17">
      <c r="A63" s="14">
        <v>56</v>
      </c>
      <c r="B63" s="15"/>
      <c r="C63" s="14"/>
      <c r="D63" s="15"/>
      <c r="E63" s="84"/>
      <c r="F63" s="16"/>
      <c r="G63" s="14"/>
      <c r="H63" s="324"/>
      <c r="I63" s="17"/>
      <c r="J63" s="325">
        <f t="shared" si="2"/>
        <v>0</v>
      </c>
      <c r="K63" s="324"/>
      <c r="L63" s="17"/>
      <c r="M63" s="56"/>
      <c r="N63" s="17">
        <f t="shared" si="3"/>
        <v>0</v>
      </c>
      <c r="O63" s="39" t="str">
        <f t="shared" si="4"/>
        <v/>
      </c>
      <c r="P63" s="56" t="str">
        <f t="shared" si="5"/>
        <v/>
      </c>
      <c r="Q63" s="18"/>
    </row>
    <row r="64" customHeight="1" spans="1:17">
      <c r="A64" s="14">
        <v>57</v>
      </c>
      <c r="B64" s="15"/>
      <c r="C64" s="14"/>
      <c r="D64" s="15"/>
      <c r="E64" s="84"/>
      <c r="F64" s="16"/>
      <c r="G64" s="14"/>
      <c r="H64" s="324"/>
      <c r="I64" s="17"/>
      <c r="J64" s="325">
        <f t="shared" si="2"/>
        <v>0</v>
      </c>
      <c r="K64" s="324"/>
      <c r="L64" s="17"/>
      <c r="M64" s="56"/>
      <c r="N64" s="17">
        <f t="shared" si="3"/>
        <v>0</v>
      </c>
      <c r="O64" s="39" t="str">
        <f t="shared" si="4"/>
        <v/>
      </c>
      <c r="P64" s="56" t="str">
        <f t="shared" si="5"/>
        <v/>
      </c>
      <c r="Q64" s="18"/>
    </row>
    <row r="65" customHeight="1" spans="1:17">
      <c r="A65" s="14">
        <v>58</v>
      </c>
      <c r="B65" s="15"/>
      <c r="C65" s="14"/>
      <c r="D65" s="15"/>
      <c r="E65" s="84"/>
      <c r="F65" s="16"/>
      <c r="G65" s="14"/>
      <c r="H65" s="324"/>
      <c r="I65" s="17"/>
      <c r="J65" s="325">
        <f t="shared" si="2"/>
        <v>0</v>
      </c>
      <c r="K65" s="324"/>
      <c r="L65" s="17"/>
      <c r="M65" s="56"/>
      <c r="N65" s="17">
        <f t="shared" si="3"/>
        <v>0</v>
      </c>
      <c r="O65" s="39" t="str">
        <f t="shared" si="4"/>
        <v/>
      </c>
      <c r="P65" s="56" t="str">
        <f t="shared" si="5"/>
        <v/>
      </c>
      <c r="Q65" s="18"/>
    </row>
    <row r="66" customHeight="1" spans="1:17">
      <c r="A66" s="14">
        <v>59</v>
      </c>
      <c r="B66" s="15"/>
      <c r="C66" s="14"/>
      <c r="D66" s="15"/>
      <c r="E66" s="84"/>
      <c r="F66" s="16"/>
      <c r="G66" s="14"/>
      <c r="H66" s="324"/>
      <c r="I66" s="17"/>
      <c r="J66" s="325">
        <f t="shared" si="2"/>
        <v>0</v>
      </c>
      <c r="K66" s="324"/>
      <c r="L66" s="105"/>
      <c r="M66" s="56"/>
      <c r="N66" s="17">
        <f t="shared" si="3"/>
        <v>0</v>
      </c>
      <c r="O66" s="39" t="str">
        <f t="shared" si="4"/>
        <v/>
      </c>
      <c r="P66" s="56" t="str">
        <f t="shared" si="5"/>
        <v/>
      </c>
      <c r="Q66" s="68"/>
    </row>
    <row r="67" customHeight="1" spans="1:17">
      <c r="A67" s="14">
        <v>60</v>
      </c>
      <c r="B67" s="15"/>
      <c r="C67" s="14"/>
      <c r="D67" s="15"/>
      <c r="E67" s="84"/>
      <c r="F67" s="16"/>
      <c r="G67" s="14"/>
      <c r="H67" s="324"/>
      <c r="I67" s="17"/>
      <c r="J67" s="325">
        <f t="shared" si="2"/>
        <v>0</v>
      </c>
      <c r="K67" s="324"/>
      <c r="L67" s="17"/>
      <c r="M67" s="56"/>
      <c r="N67" s="17">
        <f t="shared" si="3"/>
        <v>0</v>
      </c>
      <c r="O67" s="39" t="str">
        <f t="shared" si="4"/>
        <v/>
      </c>
      <c r="P67" s="56" t="str">
        <f t="shared" si="5"/>
        <v/>
      </c>
      <c r="Q67" s="18"/>
    </row>
    <row r="68" customHeight="1" spans="1:17">
      <c r="A68" s="14">
        <v>61</v>
      </c>
      <c r="B68" s="15"/>
      <c r="C68" s="14"/>
      <c r="D68" s="15"/>
      <c r="E68" s="84"/>
      <c r="F68" s="16"/>
      <c r="G68" s="14"/>
      <c r="H68" s="324"/>
      <c r="I68" s="17"/>
      <c r="J68" s="325">
        <f t="shared" si="2"/>
        <v>0</v>
      </c>
      <c r="K68" s="324"/>
      <c r="L68" s="17"/>
      <c r="M68" s="56"/>
      <c r="N68" s="17">
        <f t="shared" si="3"/>
        <v>0</v>
      </c>
      <c r="O68" s="39" t="str">
        <f t="shared" si="4"/>
        <v/>
      </c>
      <c r="P68" s="56" t="str">
        <f t="shared" si="5"/>
        <v/>
      </c>
      <c r="Q68" s="18"/>
    </row>
    <row r="69" customHeight="1" spans="1:17">
      <c r="A69" s="14">
        <v>62</v>
      </c>
      <c r="B69" s="15"/>
      <c r="C69" s="14"/>
      <c r="D69" s="15"/>
      <c r="E69" s="84"/>
      <c r="F69" s="16"/>
      <c r="G69" s="14"/>
      <c r="H69" s="324"/>
      <c r="I69" s="17"/>
      <c r="J69" s="325">
        <f t="shared" si="2"/>
        <v>0</v>
      </c>
      <c r="K69" s="324"/>
      <c r="L69" s="17"/>
      <c r="M69" s="56"/>
      <c r="N69" s="17">
        <f t="shared" si="3"/>
        <v>0</v>
      </c>
      <c r="O69" s="39" t="str">
        <f t="shared" si="4"/>
        <v/>
      </c>
      <c r="P69" s="56" t="str">
        <f t="shared" si="5"/>
        <v/>
      </c>
      <c r="Q69" s="18"/>
    </row>
    <row r="70" customHeight="1" spans="1:17">
      <c r="A70" s="14">
        <v>63</v>
      </c>
      <c r="B70" s="15"/>
      <c r="C70" s="14"/>
      <c r="D70" s="15"/>
      <c r="E70" s="84"/>
      <c r="F70" s="16"/>
      <c r="G70" s="14"/>
      <c r="H70" s="324"/>
      <c r="I70" s="17"/>
      <c r="J70" s="325">
        <f t="shared" si="2"/>
        <v>0</v>
      </c>
      <c r="K70" s="324"/>
      <c r="L70" s="17"/>
      <c r="M70" s="56"/>
      <c r="N70" s="17">
        <f t="shared" si="3"/>
        <v>0</v>
      </c>
      <c r="O70" s="39" t="str">
        <f t="shared" si="4"/>
        <v/>
      </c>
      <c r="P70" s="56" t="str">
        <f t="shared" si="5"/>
        <v/>
      </c>
      <c r="Q70" s="18"/>
    </row>
    <row r="71" customHeight="1" spans="1:17">
      <c r="A71" s="14">
        <v>64</v>
      </c>
      <c r="B71" s="15"/>
      <c r="C71" s="14"/>
      <c r="D71" s="15"/>
      <c r="E71" s="84"/>
      <c r="F71" s="16"/>
      <c r="G71" s="14"/>
      <c r="H71" s="324"/>
      <c r="I71" s="17"/>
      <c r="J71" s="325">
        <f t="shared" si="2"/>
        <v>0</v>
      </c>
      <c r="K71" s="324"/>
      <c r="L71" s="17"/>
      <c r="M71" s="56"/>
      <c r="N71" s="17">
        <f t="shared" si="3"/>
        <v>0</v>
      </c>
      <c r="O71" s="39" t="str">
        <f t="shared" si="4"/>
        <v/>
      </c>
      <c r="P71" s="56" t="str">
        <f t="shared" si="5"/>
        <v/>
      </c>
      <c r="Q71" s="18"/>
    </row>
    <row r="72" customHeight="1" spans="1:17">
      <c r="A72" s="14">
        <v>65</v>
      </c>
      <c r="B72" s="15"/>
      <c r="C72" s="14"/>
      <c r="D72" s="15"/>
      <c r="E72" s="84"/>
      <c r="F72" s="16"/>
      <c r="G72" s="14"/>
      <c r="H72" s="324"/>
      <c r="I72" s="17"/>
      <c r="J72" s="325">
        <f t="shared" si="2"/>
        <v>0</v>
      </c>
      <c r="K72" s="324"/>
      <c r="L72" s="17"/>
      <c r="M72" s="56"/>
      <c r="N72" s="17">
        <f t="shared" si="3"/>
        <v>0</v>
      </c>
      <c r="O72" s="39" t="str">
        <f t="shared" si="4"/>
        <v/>
      </c>
      <c r="P72" s="56" t="str">
        <f t="shared" si="5"/>
        <v/>
      </c>
      <c r="Q72" s="18"/>
    </row>
    <row r="73" customHeight="1" spans="1:17">
      <c r="A73" s="14">
        <v>66</v>
      </c>
      <c r="B73" s="15"/>
      <c r="C73" s="14"/>
      <c r="D73" s="15"/>
      <c r="E73" s="84"/>
      <c r="F73" s="16"/>
      <c r="G73" s="14"/>
      <c r="H73" s="324"/>
      <c r="I73" s="17"/>
      <c r="J73" s="325">
        <f t="shared" ref="J73:J136" si="6">H73*I73</f>
        <v>0</v>
      </c>
      <c r="K73" s="324"/>
      <c r="L73" s="17"/>
      <c r="M73" s="56"/>
      <c r="N73" s="17">
        <f t="shared" ref="N73:N136" si="7">K73*L73*M73/100</f>
        <v>0</v>
      </c>
      <c r="O73" s="39" t="str">
        <f t="shared" si="4"/>
        <v/>
      </c>
      <c r="P73" s="56" t="str">
        <f t="shared" si="5"/>
        <v/>
      </c>
      <c r="Q73" s="18"/>
    </row>
    <row r="74" customHeight="1" spans="1:17">
      <c r="A74" s="14">
        <v>67</v>
      </c>
      <c r="B74" s="15"/>
      <c r="C74" s="14"/>
      <c r="D74" s="15"/>
      <c r="E74" s="84"/>
      <c r="F74" s="16"/>
      <c r="G74" s="14"/>
      <c r="H74" s="324"/>
      <c r="I74" s="17"/>
      <c r="J74" s="325">
        <f t="shared" si="6"/>
        <v>0</v>
      </c>
      <c r="K74" s="324"/>
      <c r="L74" s="105"/>
      <c r="M74" s="56"/>
      <c r="N74" s="17">
        <f t="shared" si="7"/>
        <v>0</v>
      </c>
      <c r="O74" s="39" t="str">
        <f t="shared" si="4"/>
        <v/>
      </c>
      <c r="P74" s="56" t="str">
        <f t="shared" si="5"/>
        <v/>
      </c>
      <c r="Q74" s="68"/>
    </row>
    <row r="75" customHeight="1" spans="1:17">
      <c r="A75" s="14">
        <v>68</v>
      </c>
      <c r="B75" s="15"/>
      <c r="C75" s="14"/>
      <c r="D75" s="15"/>
      <c r="E75" s="84"/>
      <c r="F75" s="16"/>
      <c r="G75" s="14"/>
      <c r="H75" s="324"/>
      <c r="I75" s="17"/>
      <c r="J75" s="325">
        <f t="shared" si="6"/>
        <v>0</v>
      </c>
      <c r="K75" s="324"/>
      <c r="L75" s="105"/>
      <c r="M75" s="56"/>
      <c r="N75" s="17">
        <f t="shared" si="7"/>
        <v>0</v>
      </c>
      <c r="O75" s="39" t="str">
        <f t="shared" si="4"/>
        <v/>
      </c>
      <c r="P75" s="56" t="str">
        <f t="shared" si="5"/>
        <v/>
      </c>
      <c r="Q75" s="68"/>
    </row>
    <row r="76" customHeight="1" spans="1:17">
      <c r="A76" s="14">
        <v>69</v>
      </c>
      <c r="B76" s="15"/>
      <c r="C76" s="14"/>
      <c r="D76" s="15"/>
      <c r="E76" s="84"/>
      <c r="F76" s="16"/>
      <c r="G76" s="14"/>
      <c r="H76" s="324"/>
      <c r="I76" s="17"/>
      <c r="J76" s="325">
        <f t="shared" si="6"/>
        <v>0</v>
      </c>
      <c r="K76" s="324"/>
      <c r="L76" s="17"/>
      <c r="M76" s="56"/>
      <c r="N76" s="17">
        <f t="shared" si="7"/>
        <v>0</v>
      </c>
      <c r="O76" s="39" t="str">
        <f t="shared" si="4"/>
        <v/>
      </c>
      <c r="P76" s="56" t="str">
        <f t="shared" si="5"/>
        <v/>
      </c>
      <c r="Q76" s="18"/>
    </row>
    <row r="77" customHeight="1" spans="1:17">
      <c r="A77" s="14">
        <v>70</v>
      </c>
      <c r="B77" s="15"/>
      <c r="C77" s="14"/>
      <c r="D77" s="15"/>
      <c r="E77" s="84"/>
      <c r="F77" s="16"/>
      <c r="G77" s="14"/>
      <c r="H77" s="324"/>
      <c r="I77" s="17"/>
      <c r="J77" s="325">
        <f t="shared" si="6"/>
        <v>0</v>
      </c>
      <c r="K77" s="324"/>
      <c r="L77" s="105"/>
      <c r="M77" s="56"/>
      <c r="N77" s="17">
        <f t="shared" si="7"/>
        <v>0</v>
      </c>
      <c r="O77" s="39" t="str">
        <f t="shared" si="4"/>
        <v/>
      </c>
      <c r="P77" s="56" t="str">
        <f t="shared" si="5"/>
        <v/>
      </c>
      <c r="Q77" s="68"/>
    </row>
    <row r="78" customHeight="1" spans="1:17">
      <c r="A78" s="14">
        <v>71</v>
      </c>
      <c r="B78" s="15"/>
      <c r="C78" s="14"/>
      <c r="D78" s="15"/>
      <c r="E78" s="84"/>
      <c r="F78" s="16"/>
      <c r="G78" s="14"/>
      <c r="H78" s="324"/>
      <c r="I78" s="17"/>
      <c r="J78" s="325">
        <f t="shared" si="6"/>
        <v>0</v>
      </c>
      <c r="K78" s="324"/>
      <c r="L78" s="105"/>
      <c r="M78" s="56"/>
      <c r="N78" s="17">
        <f t="shared" si="7"/>
        <v>0</v>
      </c>
      <c r="O78" s="39" t="str">
        <f t="shared" si="4"/>
        <v/>
      </c>
      <c r="P78" s="56" t="str">
        <f t="shared" si="5"/>
        <v/>
      </c>
      <c r="Q78" s="68"/>
    </row>
    <row r="79" customHeight="1" spans="1:17">
      <c r="A79" s="14">
        <v>72</v>
      </c>
      <c r="B79" s="15"/>
      <c r="C79" s="14"/>
      <c r="D79" s="15"/>
      <c r="E79" s="84"/>
      <c r="F79" s="16"/>
      <c r="G79" s="14"/>
      <c r="H79" s="324"/>
      <c r="I79" s="17"/>
      <c r="J79" s="325">
        <f t="shared" si="6"/>
        <v>0</v>
      </c>
      <c r="K79" s="324"/>
      <c r="L79" s="17"/>
      <c r="M79" s="56"/>
      <c r="N79" s="17">
        <f t="shared" si="7"/>
        <v>0</v>
      </c>
      <c r="O79" s="39" t="str">
        <f t="shared" si="4"/>
        <v/>
      </c>
      <c r="P79" s="56" t="str">
        <f t="shared" si="5"/>
        <v/>
      </c>
      <c r="Q79" s="18"/>
    </row>
    <row r="80" customHeight="1" spans="1:17">
      <c r="A80" s="14">
        <v>73</v>
      </c>
      <c r="B80" s="15"/>
      <c r="C80" s="14"/>
      <c r="D80" s="15"/>
      <c r="E80" s="84"/>
      <c r="F80" s="16"/>
      <c r="G80" s="14"/>
      <c r="H80" s="324"/>
      <c r="I80" s="17"/>
      <c r="J80" s="325">
        <f t="shared" si="6"/>
        <v>0</v>
      </c>
      <c r="K80" s="324"/>
      <c r="L80" s="105"/>
      <c r="M80" s="56"/>
      <c r="N80" s="17">
        <f t="shared" si="7"/>
        <v>0</v>
      </c>
      <c r="O80" s="39" t="str">
        <f t="shared" si="4"/>
        <v/>
      </c>
      <c r="P80" s="56" t="str">
        <f t="shared" si="5"/>
        <v/>
      </c>
      <c r="Q80" s="68"/>
    </row>
    <row r="81" customHeight="1" spans="1:17">
      <c r="A81" s="14">
        <v>74</v>
      </c>
      <c r="B81" s="15"/>
      <c r="C81" s="14"/>
      <c r="D81" s="15"/>
      <c r="E81" s="84"/>
      <c r="F81" s="16"/>
      <c r="G81" s="14"/>
      <c r="H81" s="324"/>
      <c r="I81" s="17"/>
      <c r="J81" s="325">
        <f t="shared" si="6"/>
        <v>0</v>
      </c>
      <c r="K81" s="324"/>
      <c r="L81" s="105"/>
      <c r="M81" s="56"/>
      <c r="N81" s="17">
        <f t="shared" si="7"/>
        <v>0</v>
      </c>
      <c r="O81" s="39" t="str">
        <f t="shared" si="4"/>
        <v/>
      </c>
      <c r="P81" s="56" t="str">
        <f t="shared" si="5"/>
        <v/>
      </c>
      <c r="Q81" s="68"/>
    </row>
    <row r="82" customHeight="1" spans="1:17">
      <c r="A82" s="14">
        <v>75</v>
      </c>
      <c r="B82" s="15"/>
      <c r="C82" s="14"/>
      <c r="D82" s="15"/>
      <c r="E82" s="84"/>
      <c r="F82" s="16"/>
      <c r="G82" s="14"/>
      <c r="H82" s="324"/>
      <c r="I82" s="17"/>
      <c r="J82" s="325">
        <f t="shared" si="6"/>
        <v>0</v>
      </c>
      <c r="K82" s="324"/>
      <c r="L82" s="105"/>
      <c r="M82" s="56"/>
      <c r="N82" s="17">
        <f t="shared" si="7"/>
        <v>0</v>
      </c>
      <c r="O82" s="39" t="str">
        <f t="shared" si="4"/>
        <v/>
      </c>
      <c r="P82" s="56" t="str">
        <f t="shared" si="5"/>
        <v/>
      </c>
      <c r="Q82" s="68"/>
    </row>
    <row r="83" customHeight="1" spans="1:17">
      <c r="A83" s="14">
        <v>76</v>
      </c>
      <c r="B83" s="15"/>
      <c r="C83" s="14"/>
      <c r="D83" s="15"/>
      <c r="E83" s="84"/>
      <c r="F83" s="16"/>
      <c r="G83" s="14"/>
      <c r="H83" s="324"/>
      <c r="I83" s="17"/>
      <c r="J83" s="325">
        <f t="shared" si="6"/>
        <v>0</v>
      </c>
      <c r="K83" s="324"/>
      <c r="L83" s="17"/>
      <c r="M83" s="56"/>
      <c r="N83" s="17">
        <f t="shared" si="7"/>
        <v>0</v>
      </c>
      <c r="O83" s="39" t="str">
        <f t="shared" si="4"/>
        <v/>
      </c>
      <c r="P83" s="56" t="str">
        <f t="shared" si="5"/>
        <v/>
      </c>
      <c r="Q83" s="18"/>
    </row>
    <row r="84" customHeight="1" spans="1:17">
      <c r="A84" s="14">
        <v>77</v>
      </c>
      <c r="B84" s="15"/>
      <c r="C84" s="14"/>
      <c r="D84" s="15"/>
      <c r="E84" s="84"/>
      <c r="F84" s="16"/>
      <c r="G84" s="14"/>
      <c r="H84" s="324"/>
      <c r="I84" s="17"/>
      <c r="J84" s="325">
        <f t="shared" si="6"/>
        <v>0</v>
      </c>
      <c r="K84" s="324"/>
      <c r="L84" s="17"/>
      <c r="M84" s="56"/>
      <c r="N84" s="17">
        <f t="shared" si="7"/>
        <v>0</v>
      </c>
      <c r="O84" s="39" t="str">
        <f t="shared" si="4"/>
        <v/>
      </c>
      <c r="P84" s="56" t="str">
        <f t="shared" si="5"/>
        <v/>
      </c>
      <c r="Q84" s="18"/>
    </row>
    <row r="85" customHeight="1" spans="1:17">
      <c r="A85" s="14">
        <v>78</v>
      </c>
      <c r="B85" s="15"/>
      <c r="C85" s="14"/>
      <c r="D85" s="15"/>
      <c r="E85" s="84"/>
      <c r="F85" s="16"/>
      <c r="G85" s="14"/>
      <c r="H85" s="324"/>
      <c r="I85" s="17"/>
      <c r="J85" s="325">
        <f t="shared" si="6"/>
        <v>0</v>
      </c>
      <c r="K85" s="324"/>
      <c r="L85" s="17"/>
      <c r="M85" s="56"/>
      <c r="N85" s="17">
        <f t="shared" si="7"/>
        <v>0</v>
      </c>
      <c r="O85" s="39" t="str">
        <f t="shared" si="4"/>
        <v/>
      </c>
      <c r="P85" s="56" t="str">
        <f t="shared" si="5"/>
        <v/>
      </c>
      <c r="Q85" s="18"/>
    </row>
    <row r="86" customHeight="1" spans="1:17">
      <c r="A86" s="14">
        <v>79</v>
      </c>
      <c r="B86" s="15"/>
      <c r="C86" s="14"/>
      <c r="D86" s="15"/>
      <c r="E86" s="84"/>
      <c r="F86" s="16"/>
      <c r="G86" s="14"/>
      <c r="H86" s="324"/>
      <c r="I86" s="17"/>
      <c r="J86" s="325">
        <f t="shared" si="6"/>
        <v>0</v>
      </c>
      <c r="K86" s="324"/>
      <c r="L86" s="17"/>
      <c r="M86" s="56"/>
      <c r="N86" s="17">
        <f t="shared" si="7"/>
        <v>0</v>
      </c>
      <c r="O86" s="39" t="str">
        <f t="shared" si="4"/>
        <v/>
      </c>
      <c r="P86" s="56" t="str">
        <f t="shared" si="5"/>
        <v/>
      </c>
      <c r="Q86" s="18"/>
    </row>
    <row r="87" customHeight="1" spans="1:17">
      <c r="A87" s="14">
        <v>80</v>
      </c>
      <c r="B87" s="15"/>
      <c r="C87" s="14"/>
      <c r="D87" s="15"/>
      <c r="E87" s="84"/>
      <c r="F87" s="16"/>
      <c r="G87" s="14"/>
      <c r="H87" s="324"/>
      <c r="I87" s="17"/>
      <c r="J87" s="325">
        <f t="shared" si="6"/>
        <v>0</v>
      </c>
      <c r="K87" s="324"/>
      <c r="L87" s="105"/>
      <c r="M87" s="56"/>
      <c r="N87" s="17">
        <f t="shared" si="7"/>
        <v>0</v>
      </c>
      <c r="O87" s="39" t="str">
        <f t="shared" si="4"/>
        <v/>
      </c>
      <c r="P87" s="56" t="str">
        <f t="shared" si="5"/>
        <v/>
      </c>
      <c r="Q87" s="68"/>
    </row>
    <row r="88" customHeight="1" spans="1:17">
      <c r="A88" s="14">
        <v>81</v>
      </c>
      <c r="B88" s="15"/>
      <c r="C88" s="14"/>
      <c r="D88" s="15"/>
      <c r="E88" s="84"/>
      <c r="F88" s="16"/>
      <c r="G88" s="14"/>
      <c r="H88" s="324"/>
      <c r="I88" s="17"/>
      <c r="J88" s="325">
        <f t="shared" si="6"/>
        <v>0</v>
      </c>
      <c r="K88" s="324"/>
      <c r="L88" s="17"/>
      <c r="M88" s="56"/>
      <c r="N88" s="17">
        <f t="shared" si="7"/>
        <v>0</v>
      </c>
      <c r="O88" s="39" t="str">
        <f t="shared" si="4"/>
        <v/>
      </c>
      <c r="P88" s="56" t="str">
        <f t="shared" si="5"/>
        <v/>
      </c>
      <c r="Q88" s="18"/>
    </row>
    <row r="89" customHeight="1" spans="1:17">
      <c r="A89" s="14">
        <v>82</v>
      </c>
      <c r="B89" s="15"/>
      <c r="C89" s="14"/>
      <c r="D89" s="15"/>
      <c r="E89" s="84"/>
      <c r="F89" s="16"/>
      <c r="G89" s="14"/>
      <c r="H89" s="324"/>
      <c r="I89" s="17"/>
      <c r="J89" s="325">
        <f t="shared" si="6"/>
        <v>0</v>
      </c>
      <c r="K89" s="324"/>
      <c r="L89" s="17"/>
      <c r="M89" s="56"/>
      <c r="N89" s="17">
        <f t="shared" si="7"/>
        <v>0</v>
      </c>
      <c r="O89" s="39" t="str">
        <f t="shared" si="4"/>
        <v/>
      </c>
      <c r="P89" s="56" t="str">
        <f t="shared" si="5"/>
        <v/>
      </c>
      <c r="Q89" s="18"/>
    </row>
    <row r="90" customHeight="1" spans="1:17">
      <c r="A90" s="14">
        <v>83</v>
      </c>
      <c r="B90" s="15"/>
      <c r="C90" s="14"/>
      <c r="D90" s="15"/>
      <c r="E90" s="84"/>
      <c r="F90" s="16"/>
      <c r="G90" s="14"/>
      <c r="H90" s="324"/>
      <c r="I90" s="17"/>
      <c r="J90" s="325">
        <f t="shared" si="6"/>
        <v>0</v>
      </c>
      <c r="K90" s="324"/>
      <c r="L90" s="17"/>
      <c r="M90" s="56"/>
      <c r="N90" s="17">
        <f t="shared" si="7"/>
        <v>0</v>
      </c>
      <c r="O90" s="39" t="str">
        <f t="shared" si="4"/>
        <v/>
      </c>
      <c r="P90" s="56" t="str">
        <f t="shared" si="5"/>
        <v/>
      </c>
      <c r="Q90" s="18"/>
    </row>
    <row r="91" customHeight="1" spans="1:17">
      <c r="A91" s="14">
        <v>84</v>
      </c>
      <c r="B91" s="15"/>
      <c r="C91" s="14"/>
      <c r="D91" s="15"/>
      <c r="E91" s="84"/>
      <c r="F91" s="16"/>
      <c r="G91" s="14"/>
      <c r="H91" s="324"/>
      <c r="I91" s="17"/>
      <c r="J91" s="325">
        <f t="shared" si="6"/>
        <v>0</v>
      </c>
      <c r="K91" s="324"/>
      <c r="L91" s="17"/>
      <c r="M91" s="56"/>
      <c r="N91" s="17">
        <f t="shared" si="7"/>
        <v>0</v>
      </c>
      <c r="O91" s="39" t="str">
        <f t="shared" ref="O91:O154" si="8">IF(N91-J91&lt;&gt;0,N91-J91,IF(J91&lt;&gt;0,0,""))</f>
        <v/>
      </c>
      <c r="P91" s="56" t="str">
        <f t="shared" ref="P91:P154" si="9">IF(J91=0,"",(N91-J91)/J91*100)</f>
        <v/>
      </c>
      <c r="Q91" s="18"/>
    </row>
    <row r="92" customHeight="1" spans="1:17">
      <c r="A92" s="14">
        <v>85</v>
      </c>
      <c r="B92" s="15"/>
      <c r="C92" s="14"/>
      <c r="D92" s="15"/>
      <c r="E92" s="84"/>
      <c r="F92" s="16"/>
      <c r="G92" s="14"/>
      <c r="H92" s="324"/>
      <c r="I92" s="17"/>
      <c r="J92" s="325">
        <f t="shared" si="6"/>
        <v>0</v>
      </c>
      <c r="K92" s="324"/>
      <c r="L92" s="105"/>
      <c r="M92" s="56"/>
      <c r="N92" s="17">
        <f t="shared" si="7"/>
        <v>0</v>
      </c>
      <c r="O92" s="39" t="str">
        <f t="shared" si="8"/>
        <v/>
      </c>
      <c r="P92" s="56" t="str">
        <f t="shared" si="9"/>
        <v/>
      </c>
      <c r="Q92" s="68"/>
    </row>
    <row r="93" customHeight="1" spans="1:17">
      <c r="A93" s="14">
        <v>86</v>
      </c>
      <c r="B93" s="15"/>
      <c r="C93" s="14"/>
      <c r="D93" s="15"/>
      <c r="E93" s="84"/>
      <c r="F93" s="16"/>
      <c r="G93" s="14"/>
      <c r="H93" s="324"/>
      <c r="I93" s="17"/>
      <c r="J93" s="325">
        <f t="shared" si="6"/>
        <v>0</v>
      </c>
      <c r="K93" s="324"/>
      <c r="L93" s="17"/>
      <c r="M93" s="56"/>
      <c r="N93" s="17">
        <f t="shared" si="7"/>
        <v>0</v>
      </c>
      <c r="O93" s="39" t="str">
        <f t="shared" si="8"/>
        <v/>
      </c>
      <c r="P93" s="56" t="str">
        <f t="shared" si="9"/>
        <v/>
      </c>
      <c r="Q93" s="18"/>
    </row>
    <row r="94" customHeight="1" spans="1:17">
      <c r="A94" s="14">
        <v>87</v>
      </c>
      <c r="B94" s="15"/>
      <c r="C94" s="14"/>
      <c r="D94" s="15"/>
      <c r="E94" s="84"/>
      <c r="F94" s="16"/>
      <c r="G94" s="14"/>
      <c r="H94" s="324"/>
      <c r="I94" s="17"/>
      <c r="J94" s="325">
        <f t="shared" si="6"/>
        <v>0</v>
      </c>
      <c r="K94" s="324"/>
      <c r="L94" s="105"/>
      <c r="M94" s="56"/>
      <c r="N94" s="17">
        <f t="shared" si="7"/>
        <v>0</v>
      </c>
      <c r="O94" s="39" t="str">
        <f t="shared" si="8"/>
        <v/>
      </c>
      <c r="P94" s="56" t="str">
        <f t="shared" si="9"/>
        <v/>
      </c>
      <c r="Q94" s="68"/>
    </row>
    <row r="95" customHeight="1" spans="1:17">
      <c r="A95" s="14">
        <v>88</v>
      </c>
      <c r="B95" s="15"/>
      <c r="C95" s="14"/>
      <c r="D95" s="15"/>
      <c r="E95" s="84"/>
      <c r="F95" s="16"/>
      <c r="G95" s="14"/>
      <c r="H95" s="324"/>
      <c r="I95" s="17"/>
      <c r="J95" s="325">
        <f t="shared" si="6"/>
        <v>0</v>
      </c>
      <c r="K95" s="324"/>
      <c r="L95" s="105"/>
      <c r="M95" s="56"/>
      <c r="N95" s="17">
        <f t="shared" si="7"/>
        <v>0</v>
      </c>
      <c r="O95" s="39" t="str">
        <f t="shared" si="8"/>
        <v/>
      </c>
      <c r="P95" s="56" t="str">
        <f t="shared" si="9"/>
        <v/>
      </c>
      <c r="Q95" s="68"/>
    </row>
    <row r="96" customHeight="1" spans="1:17">
      <c r="A96" s="14">
        <v>89</v>
      </c>
      <c r="B96" s="15"/>
      <c r="C96" s="14"/>
      <c r="D96" s="15"/>
      <c r="E96" s="84"/>
      <c r="F96" s="16"/>
      <c r="G96" s="14"/>
      <c r="H96" s="324"/>
      <c r="I96" s="17"/>
      <c r="J96" s="325">
        <f t="shared" si="6"/>
        <v>0</v>
      </c>
      <c r="K96" s="324"/>
      <c r="L96" s="17"/>
      <c r="M96" s="56"/>
      <c r="N96" s="17">
        <f t="shared" si="7"/>
        <v>0</v>
      </c>
      <c r="O96" s="39" t="str">
        <f t="shared" si="8"/>
        <v/>
      </c>
      <c r="P96" s="56" t="str">
        <f t="shared" si="9"/>
        <v/>
      </c>
      <c r="Q96" s="18"/>
    </row>
    <row r="97" customHeight="1" spans="1:17">
      <c r="A97" s="14">
        <v>90</v>
      </c>
      <c r="B97" s="15"/>
      <c r="C97" s="14"/>
      <c r="D97" s="15"/>
      <c r="E97" s="84"/>
      <c r="F97" s="16"/>
      <c r="G97" s="14"/>
      <c r="H97" s="324"/>
      <c r="I97" s="17"/>
      <c r="J97" s="325">
        <f t="shared" si="6"/>
        <v>0</v>
      </c>
      <c r="K97" s="324"/>
      <c r="L97" s="17"/>
      <c r="M97" s="56"/>
      <c r="N97" s="17">
        <f t="shared" si="7"/>
        <v>0</v>
      </c>
      <c r="O97" s="39" t="str">
        <f t="shared" si="8"/>
        <v/>
      </c>
      <c r="P97" s="56" t="str">
        <f t="shared" si="9"/>
        <v/>
      </c>
      <c r="Q97" s="18"/>
    </row>
    <row r="98" customHeight="1" spans="1:17">
      <c r="A98" s="14">
        <v>91</v>
      </c>
      <c r="B98" s="15"/>
      <c r="C98" s="14"/>
      <c r="D98" s="15"/>
      <c r="E98" s="84"/>
      <c r="F98" s="16"/>
      <c r="G98" s="14"/>
      <c r="H98" s="324"/>
      <c r="I98" s="17"/>
      <c r="J98" s="325">
        <f t="shared" si="6"/>
        <v>0</v>
      </c>
      <c r="K98" s="324"/>
      <c r="L98" s="105"/>
      <c r="M98" s="56"/>
      <c r="N98" s="17">
        <f t="shared" si="7"/>
        <v>0</v>
      </c>
      <c r="O98" s="39" t="str">
        <f t="shared" si="8"/>
        <v/>
      </c>
      <c r="P98" s="56" t="str">
        <f t="shared" si="9"/>
        <v/>
      </c>
      <c r="Q98" s="68"/>
    </row>
    <row r="99" customHeight="1" spans="1:17">
      <c r="A99" s="14">
        <v>92</v>
      </c>
      <c r="B99" s="15"/>
      <c r="C99" s="14"/>
      <c r="D99" s="15"/>
      <c r="E99" s="84"/>
      <c r="F99" s="16"/>
      <c r="G99" s="14"/>
      <c r="H99" s="324"/>
      <c r="I99" s="17"/>
      <c r="J99" s="325">
        <f t="shared" si="6"/>
        <v>0</v>
      </c>
      <c r="K99" s="324"/>
      <c r="L99" s="105"/>
      <c r="M99" s="56"/>
      <c r="N99" s="17">
        <f t="shared" si="7"/>
        <v>0</v>
      </c>
      <c r="O99" s="39" t="str">
        <f t="shared" si="8"/>
        <v/>
      </c>
      <c r="P99" s="56" t="str">
        <f t="shared" si="9"/>
        <v/>
      </c>
      <c r="Q99" s="68"/>
    </row>
    <row r="100" customHeight="1" spans="1:17">
      <c r="A100" s="14">
        <v>93</v>
      </c>
      <c r="B100" s="15"/>
      <c r="C100" s="14"/>
      <c r="D100" s="15"/>
      <c r="E100" s="84"/>
      <c r="F100" s="16"/>
      <c r="G100" s="14"/>
      <c r="H100" s="324"/>
      <c r="I100" s="17"/>
      <c r="J100" s="325">
        <f t="shared" si="6"/>
        <v>0</v>
      </c>
      <c r="K100" s="324"/>
      <c r="L100" s="105"/>
      <c r="M100" s="56"/>
      <c r="N100" s="17">
        <f t="shared" si="7"/>
        <v>0</v>
      </c>
      <c r="O100" s="39" t="str">
        <f t="shared" si="8"/>
        <v/>
      </c>
      <c r="P100" s="56" t="str">
        <f t="shared" si="9"/>
        <v/>
      </c>
      <c r="Q100" s="68"/>
    </row>
    <row r="101" customHeight="1" spans="1:17">
      <c r="A101" s="14">
        <v>94</v>
      </c>
      <c r="B101" s="15"/>
      <c r="C101" s="14"/>
      <c r="D101" s="15"/>
      <c r="E101" s="84"/>
      <c r="F101" s="16"/>
      <c r="G101" s="14"/>
      <c r="H101" s="324"/>
      <c r="I101" s="17"/>
      <c r="J101" s="325">
        <f t="shared" si="6"/>
        <v>0</v>
      </c>
      <c r="K101" s="324"/>
      <c r="L101" s="105"/>
      <c r="M101" s="56"/>
      <c r="N101" s="17">
        <f t="shared" si="7"/>
        <v>0</v>
      </c>
      <c r="O101" s="39" t="str">
        <f t="shared" si="8"/>
        <v/>
      </c>
      <c r="P101" s="56" t="str">
        <f t="shared" si="9"/>
        <v/>
      </c>
      <c r="Q101" s="68"/>
    </row>
    <row r="102" customHeight="1" spans="1:17">
      <c r="A102" s="14">
        <v>95</v>
      </c>
      <c r="B102" s="15"/>
      <c r="C102" s="14"/>
      <c r="D102" s="15"/>
      <c r="E102" s="84"/>
      <c r="F102" s="16"/>
      <c r="G102" s="14"/>
      <c r="H102" s="324"/>
      <c r="I102" s="17"/>
      <c r="J102" s="325">
        <f t="shared" si="6"/>
        <v>0</v>
      </c>
      <c r="K102" s="324"/>
      <c r="L102" s="17"/>
      <c r="M102" s="56"/>
      <c r="N102" s="17">
        <f t="shared" si="7"/>
        <v>0</v>
      </c>
      <c r="O102" s="39" t="str">
        <f t="shared" si="8"/>
        <v/>
      </c>
      <c r="P102" s="56" t="str">
        <f t="shared" si="9"/>
        <v/>
      </c>
      <c r="Q102" s="18"/>
    </row>
    <row r="103" customHeight="1" spans="1:17">
      <c r="A103" s="14">
        <v>96</v>
      </c>
      <c r="B103" s="15"/>
      <c r="C103" s="14"/>
      <c r="D103" s="15"/>
      <c r="E103" s="84"/>
      <c r="F103" s="16"/>
      <c r="G103" s="14"/>
      <c r="H103" s="324"/>
      <c r="I103" s="17"/>
      <c r="J103" s="325">
        <f t="shared" si="6"/>
        <v>0</v>
      </c>
      <c r="K103" s="324"/>
      <c r="L103" s="105"/>
      <c r="M103" s="56"/>
      <c r="N103" s="17">
        <f t="shared" si="7"/>
        <v>0</v>
      </c>
      <c r="O103" s="39" t="str">
        <f t="shared" si="8"/>
        <v/>
      </c>
      <c r="P103" s="56" t="str">
        <f t="shared" si="9"/>
        <v/>
      </c>
      <c r="Q103" s="68"/>
    </row>
    <row r="104" customHeight="1" spans="1:17">
      <c r="A104" s="14">
        <v>97</v>
      </c>
      <c r="B104" s="15"/>
      <c r="C104" s="14"/>
      <c r="D104" s="15"/>
      <c r="E104" s="84"/>
      <c r="F104" s="16"/>
      <c r="G104" s="14"/>
      <c r="H104" s="324"/>
      <c r="I104" s="17"/>
      <c r="J104" s="325">
        <f t="shared" si="6"/>
        <v>0</v>
      </c>
      <c r="K104" s="324"/>
      <c r="L104" s="105"/>
      <c r="M104" s="56"/>
      <c r="N104" s="17">
        <f t="shared" si="7"/>
        <v>0</v>
      </c>
      <c r="O104" s="39" t="str">
        <f t="shared" si="8"/>
        <v/>
      </c>
      <c r="P104" s="56" t="str">
        <f t="shared" si="9"/>
        <v/>
      </c>
      <c r="Q104" s="68"/>
    </row>
    <row r="105" customHeight="1" spans="1:17">
      <c r="A105" s="14">
        <v>98</v>
      </c>
      <c r="B105" s="15"/>
      <c r="C105" s="14"/>
      <c r="D105" s="15"/>
      <c r="E105" s="84"/>
      <c r="F105" s="16"/>
      <c r="G105" s="14"/>
      <c r="H105" s="324"/>
      <c r="I105" s="17"/>
      <c r="J105" s="325">
        <f t="shared" si="6"/>
        <v>0</v>
      </c>
      <c r="K105" s="324"/>
      <c r="L105" s="17"/>
      <c r="M105" s="56"/>
      <c r="N105" s="17">
        <f t="shared" si="7"/>
        <v>0</v>
      </c>
      <c r="O105" s="39" t="str">
        <f t="shared" si="8"/>
        <v/>
      </c>
      <c r="P105" s="56" t="str">
        <f t="shared" si="9"/>
        <v/>
      </c>
      <c r="Q105" s="18"/>
    </row>
    <row r="106" customHeight="1" spans="1:17">
      <c r="A106" s="14">
        <v>99</v>
      </c>
      <c r="B106" s="15"/>
      <c r="C106" s="14"/>
      <c r="D106" s="15"/>
      <c r="E106" s="84"/>
      <c r="F106" s="16"/>
      <c r="G106" s="14"/>
      <c r="H106" s="324"/>
      <c r="I106" s="17"/>
      <c r="J106" s="325">
        <f t="shared" si="6"/>
        <v>0</v>
      </c>
      <c r="K106" s="324"/>
      <c r="L106" s="105"/>
      <c r="M106" s="56"/>
      <c r="N106" s="17">
        <f t="shared" si="7"/>
        <v>0</v>
      </c>
      <c r="O106" s="39" t="str">
        <f t="shared" si="8"/>
        <v/>
      </c>
      <c r="P106" s="56" t="str">
        <f t="shared" si="9"/>
        <v/>
      </c>
      <c r="Q106" s="68"/>
    </row>
    <row r="107" customHeight="1" spans="1:17">
      <c r="A107" s="14">
        <v>100</v>
      </c>
      <c r="B107" s="15"/>
      <c r="C107" s="14"/>
      <c r="D107" s="15"/>
      <c r="E107" s="84"/>
      <c r="F107" s="16"/>
      <c r="G107" s="14"/>
      <c r="H107" s="324"/>
      <c r="I107" s="17"/>
      <c r="J107" s="325">
        <f t="shared" si="6"/>
        <v>0</v>
      </c>
      <c r="K107" s="324"/>
      <c r="L107" s="105"/>
      <c r="M107" s="56"/>
      <c r="N107" s="17">
        <f t="shared" si="7"/>
        <v>0</v>
      </c>
      <c r="O107" s="39" t="str">
        <f t="shared" si="8"/>
        <v/>
      </c>
      <c r="P107" s="56" t="str">
        <f t="shared" si="9"/>
        <v/>
      </c>
      <c r="Q107" s="68"/>
    </row>
    <row r="108" customHeight="1" spans="1:17">
      <c r="A108" s="14">
        <v>101</v>
      </c>
      <c r="B108" s="15"/>
      <c r="C108" s="14"/>
      <c r="D108" s="15"/>
      <c r="E108" s="84"/>
      <c r="F108" s="16"/>
      <c r="G108" s="14"/>
      <c r="H108" s="324"/>
      <c r="I108" s="17"/>
      <c r="J108" s="325">
        <f t="shared" si="6"/>
        <v>0</v>
      </c>
      <c r="K108" s="324"/>
      <c r="L108" s="105"/>
      <c r="M108" s="56"/>
      <c r="N108" s="17">
        <f t="shared" si="7"/>
        <v>0</v>
      </c>
      <c r="O108" s="39" t="str">
        <f t="shared" si="8"/>
        <v/>
      </c>
      <c r="P108" s="56" t="str">
        <f t="shared" si="9"/>
        <v/>
      </c>
      <c r="Q108" s="68"/>
    </row>
    <row r="109" customHeight="1" spans="1:17">
      <c r="A109" s="14">
        <v>102</v>
      </c>
      <c r="B109" s="15"/>
      <c r="C109" s="14"/>
      <c r="D109" s="15"/>
      <c r="E109" s="84"/>
      <c r="F109" s="16"/>
      <c r="G109" s="14"/>
      <c r="H109" s="324"/>
      <c r="I109" s="17"/>
      <c r="J109" s="325">
        <f t="shared" si="6"/>
        <v>0</v>
      </c>
      <c r="K109" s="324"/>
      <c r="L109" s="105"/>
      <c r="M109" s="56"/>
      <c r="N109" s="17">
        <f t="shared" si="7"/>
        <v>0</v>
      </c>
      <c r="O109" s="39" t="str">
        <f t="shared" si="8"/>
        <v/>
      </c>
      <c r="P109" s="56" t="str">
        <f t="shared" si="9"/>
        <v/>
      </c>
      <c r="Q109" s="68"/>
    </row>
    <row r="110" customHeight="1" spans="1:17">
      <c r="A110" s="14">
        <v>103</v>
      </c>
      <c r="B110" s="15"/>
      <c r="C110" s="14"/>
      <c r="D110" s="15"/>
      <c r="E110" s="84"/>
      <c r="F110" s="16"/>
      <c r="G110" s="14"/>
      <c r="H110" s="324"/>
      <c r="I110" s="17"/>
      <c r="J110" s="325">
        <f t="shared" si="6"/>
        <v>0</v>
      </c>
      <c r="K110" s="324"/>
      <c r="L110" s="105"/>
      <c r="M110" s="56"/>
      <c r="N110" s="17">
        <f t="shared" si="7"/>
        <v>0</v>
      </c>
      <c r="O110" s="39" t="str">
        <f t="shared" si="8"/>
        <v/>
      </c>
      <c r="P110" s="56" t="str">
        <f t="shared" si="9"/>
        <v/>
      </c>
      <c r="Q110" s="68"/>
    </row>
    <row r="111" customHeight="1" spans="1:17">
      <c r="A111" s="14">
        <v>104</v>
      </c>
      <c r="B111" s="15"/>
      <c r="C111" s="14"/>
      <c r="D111" s="15"/>
      <c r="E111" s="84"/>
      <c r="F111" s="16"/>
      <c r="G111" s="14"/>
      <c r="H111" s="324"/>
      <c r="I111" s="17"/>
      <c r="J111" s="325">
        <f t="shared" si="6"/>
        <v>0</v>
      </c>
      <c r="K111" s="324"/>
      <c r="L111" s="17"/>
      <c r="M111" s="56"/>
      <c r="N111" s="17">
        <f t="shared" si="7"/>
        <v>0</v>
      </c>
      <c r="O111" s="39" t="str">
        <f t="shared" si="8"/>
        <v/>
      </c>
      <c r="P111" s="56" t="str">
        <f t="shared" si="9"/>
        <v/>
      </c>
      <c r="Q111" s="18"/>
    </row>
    <row r="112" customHeight="1" spans="1:17">
      <c r="A112" s="14">
        <v>105</v>
      </c>
      <c r="B112" s="15"/>
      <c r="C112" s="14"/>
      <c r="D112" s="15"/>
      <c r="E112" s="84"/>
      <c r="F112" s="16"/>
      <c r="G112" s="14"/>
      <c r="H112" s="324"/>
      <c r="I112" s="17"/>
      <c r="J112" s="325">
        <f t="shared" si="6"/>
        <v>0</v>
      </c>
      <c r="K112" s="324"/>
      <c r="L112" s="17"/>
      <c r="M112" s="56"/>
      <c r="N112" s="17">
        <f t="shared" si="7"/>
        <v>0</v>
      </c>
      <c r="O112" s="39" t="str">
        <f t="shared" si="8"/>
        <v/>
      </c>
      <c r="P112" s="56" t="str">
        <f t="shared" si="9"/>
        <v/>
      </c>
      <c r="Q112" s="18"/>
    </row>
    <row r="113" customHeight="1" spans="1:17">
      <c r="A113" s="14">
        <v>106</v>
      </c>
      <c r="B113" s="15"/>
      <c r="C113" s="14"/>
      <c r="D113" s="15"/>
      <c r="E113" s="84"/>
      <c r="F113" s="16"/>
      <c r="G113" s="14"/>
      <c r="H113" s="324"/>
      <c r="I113" s="17"/>
      <c r="J113" s="325">
        <f t="shared" si="6"/>
        <v>0</v>
      </c>
      <c r="K113" s="324"/>
      <c r="L113" s="105"/>
      <c r="M113" s="56"/>
      <c r="N113" s="17">
        <f t="shared" si="7"/>
        <v>0</v>
      </c>
      <c r="O113" s="39" t="str">
        <f t="shared" si="8"/>
        <v/>
      </c>
      <c r="P113" s="56" t="str">
        <f t="shared" si="9"/>
        <v/>
      </c>
      <c r="Q113" s="68"/>
    </row>
    <row r="114" customHeight="1" spans="1:17">
      <c r="A114" s="14">
        <v>107</v>
      </c>
      <c r="B114" s="15"/>
      <c r="C114" s="14"/>
      <c r="D114" s="15"/>
      <c r="E114" s="84"/>
      <c r="F114" s="16"/>
      <c r="G114" s="14"/>
      <c r="H114" s="324"/>
      <c r="I114" s="17"/>
      <c r="J114" s="325">
        <f t="shared" si="6"/>
        <v>0</v>
      </c>
      <c r="K114" s="324"/>
      <c r="L114" s="17"/>
      <c r="M114" s="56"/>
      <c r="N114" s="17">
        <f t="shared" si="7"/>
        <v>0</v>
      </c>
      <c r="O114" s="39" t="str">
        <f t="shared" si="8"/>
        <v/>
      </c>
      <c r="P114" s="56" t="str">
        <f t="shared" si="9"/>
        <v/>
      </c>
      <c r="Q114" s="18"/>
    </row>
    <row r="115" customHeight="1" spans="1:17">
      <c r="A115" s="14">
        <v>108</v>
      </c>
      <c r="B115" s="15"/>
      <c r="C115" s="14"/>
      <c r="D115" s="15"/>
      <c r="E115" s="84"/>
      <c r="F115" s="16"/>
      <c r="G115" s="14"/>
      <c r="H115" s="324"/>
      <c r="I115" s="17"/>
      <c r="J115" s="325">
        <f t="shared" si="6"/>
        <v>0</v>
      </c>
      <c r="K115" s="324"/>
      <c r="L115" s="17"/>
      <c r="M115" s="56"/>
      <c r="N115" s="17">
        <f t="shared" si="7"/>
        <v>0</v>
      </c>
      <c r="O115" s="39" t="str">
        <f t="shared" si="8"/>
        <v/>
      </c>
      <c r="P115" s="56" t="str">
        <f t="shared" si="9"/>
        <v/>
      </c>
      <c r="Q115" s="18"/>
    </row>
    <row r="116" customHeight="1" spans="1:17">
      <c r="A116" s="14">
        <v>109</v>
      </c>
      <c r="B116" s="15"/>
      <c r="C116" s="14"/>
      <c r="D116" s="15"/>
      <c r="E116" s="84"/>
      <c r="F116" s="16"/>
      <c r="G116" s="14"/>
      <c r="H116" s="324"/>
      <c r="I116" s="17"/>
      <c r="J116" s="325">
        <f t="shared" si="6"/>
        <v>0</v>
      </c>
      <c r="K116" s="324"/>
      <c r="L116" s="17"/>
      <c r="M116" s="56"/>
      <c r="N116" s="17">
        <f t="shared" si="7"/>
        <v>0</v>
      </c>
      <c r="O116" s="39" t="str">
        <f t="shared" si="8"/>
        <v/>
      </c>
      <c r="P116" s="56" t="str">
        <f t="shared" si="9"/>
        <v/>
      </c>
      <c r="Q116" s="18"/>
    </row>
    <row r="117" customHeight="1" spans="1:17">
      <c r="A117" s="14">
        <v>110</v>
      </c>
      <c r="B117" s="15"/>
      <c r="C117" s="14"/>
      <c r="D117" s="15"/>
      <c r="E117" s="84"/>
      <c r="F117" s="16"/>
      <c r="G117" s="14"/>
      <c r="H117" s="324"/>
      <c r="I117" s="17"/>
      <c r="J117" s="325">
        <f t="shared" si="6"/>
        <v>0</v>
      </c>
      <c r="K117" s="324"/>
      <c r="L117" s="17"/>
      <c r="M117" s="56"/>
      <c r="N117" s="17">
        <f t="shared" si="7"/>
        <v>0</v>
      </c>
      <c r="O117" s="39" t="str">
        <f t="shared" si="8"/>
        <v/>
      </c>
      <c r="P117" s="56" t="str">
        <f t="shared" si="9"/>
        <v/>
      </c>
      <c r="Q117" s="18"/>
    </row>
    <row r="118" customHeight="1" spans="1:17">
      <c r="A118" s="14">
        <v>111</v>
      </c>
      <c r="B118" s="15"/>
      <c r="C118" s="14"/>
      <c r="D118" s="15"/>
      <c r="E118" s="84"/>
      <c r="F118" s="16"/>
      <c r="G118" s="14"/>
      <c r="H118" s="324"/>
      <c r="I118" s="17"/>
      <c r="J118" s="325">
        <f t="shared" si="6"/>
        <v>0</v>
      </c>
      <c r="K118" s="324"/>
      <c r="L118" s="17"/>
      <c r="M118" s="56"/>
      <c r="N118" s="17">
        <f t="shared" si="7"/>
        <v>0</v>
      </c>
      <c r="O118" s="39" t="str">
        <f t="shared" si="8"/>
        <v/>
      </c>
      <c r="P118" s="56" t="str">
        <f t="shared" si="9"/>
        <v/>
      </c>
      <c r="Q118" s="18"/>
    </row>
    <row r="119" customHeight="1" spans="1:17">
      <c r="A119" s="14">
        <v>112</v>
      </c>
      <c r="B119" s="15"/>
      <c r="C119" s="14"/>
      <c r="D119" s="15"/>
      <c r="E119" s="84"/>
      <c r="F119" s="16"/>
      <c r="G119" s="14"/>
      <c r="H119" s="324"/>
      <c r="I119" s="17"/>
      <c r="J119" s="325">
        <f t="shared" si="6"/>
        <v>0</v>
      </c>
      <c r="K119" s="324"/>
      <c r="L119" s="17"/>
      <c r="M119" s="56"/>
      <c r="N119" s="17">
        <f t="shared" si="7"/>
        <v>0</v>
      </c>
      <c r="O119" s="39" t="str">
        <f t="shared" si="8"/>
        <v/>
      </c>
      <c r="P119" s="56" t="str">
        <f t="shared" si="9"/>
        <v/>
      </c>
      <c r="Q119" s="18"/>
    </row>
    <row r="120" customHeight="1" spans="1:17">
      <c r="A120" s="14">
        <v>113</v>
      </c>
      <c r="B120" s="15"/>
      <c r="C120" s="14"/>
      <c r="D120" s="15"/>
      <c r="E120" s="84"/>
      <c r="F120" s="16"/>
      <c r="G120" s="14"/>
      <c r="H120" s="324"/>
      <c r="I120" s="17"/>
      <c r="J120" s="325">
        <f t="shared" si="6"/>
        <v>0</v>
      </c>
      <c r="K120" s="324"/>
      <c r="L120" s="17"/>
      <c r="M120" s="56"/>
      <c r="N120" s="17">
        <f t="shared" si="7"/>
        <v>0</v>
      </c>
      <c r="O120" s="39" t="str">
        <f t="shared" si="8"/>
        <v/>
      </c>
      <c r="P120" s="56" t="str">
        <f t="shared" si="9"/>
        <v/>
      </c>
      <c r="Q120" s="18"/>
    </row>
    <row r="121" customHeight="1" spans="1:17">
      <c r="A121" s="14">
        <v>114</v>
      </c>
      <c r="B121" s="15"/>
      <c r="C121" s="14"/>
      <c r="D121" s="15"/>
      <c r="E121" s="84"/>
      <c r="F121" s="16"/>
      <c r="G121" s="14"/>
      <c r="H121" s="324"/>
      <c r="I121" s="17"/>
      <c r="J121" s="325">
        <f t="shared" si="6"/>
        <v>0</v>
      </c>
      <c r="K121" s="324"/>
      <c r="L121" s="17"/>
      <c r="M121" s="56"/>
      <c r="N121" s="17">
        <f t="shared" si="7"/>
        <v>0</v>
      </c>
      <c r="O121" s="39" t="str">
        <f t="shared" si="8"/>
        <v/>
      </c>
      <c r="P121" s="56" t="str">
        <f t="shared" si="9"/>
        <v/>
      </c>
      <c r="Q121" s="18"/>
    </row>
    <row r="122" customHeight="1" spans="1:17">
      <c r="A122" s="14">
        <v>115</v>
      </c>
      <c r="B122" s="15"/>
      <c r="C122" s="14"/>
      <c r="D122" s="15"/>
      <c r="E122" s="84"/>
      <c r="F122" s="16"/>
      <c r="G122" s="14"/>
      <c r="H122" s="324"/>
      <c r="I122" s="17"/>
      <c r="J122" s="325">
        <f t="shared" si="6"/>
        <v>0</v>
      </c>
      <c r="K122" s="324"/>
      <c r="L122" s="17"/>
      <c r="M122" s="56"/>
      <c r="N122" s="17">
        <f t="shared" si="7"/>
        <v>0</v>
      </c>
      <c r="O122" s="39" t="str">
        <f t="shared" si="8"/>
        <v/>
      </c>
      <c r="P122" s="56" t="str">
        <f t="shared" si="9"/>
        <v/>
      </c>
      <c r="Q122" s="18"/>
    </row>
    <row r="123" customHeight="1" spans="1:17">
      <c r="A123" s="14">
        <v>116</v>
      </c>
      <c r="B123" s="15"/>
      <c r="C123" s="14"/>
      <c r="D123" s="15"/>
      <c r="E123" s="84"/>
      <c r="F123" s="16"/>
      <c r="G123" s="14"/>
      <c r="H123" s="324"/>
      <c r="I123" s="17"/>
      <c r="J123" s="325">
        <f t="shared" si="6"/>
        <v>0</v>
      </c>
      <c r="K123" s="324"/>
      <c r="L123" s="105"/>
      <c r="M123" s="56"/>
      <c r="N123" s="17">
        <f t="shared" si="7"/>
        <v>0</v>
      </c>
      <c r="O123" s="39" t="str">
        <f t="shared" si="8"/>
        <v/>
      </c>
      <c r="P123" s="56" t="str">
        <f t="shared" si="9"/>
        <v/>
      </c>
      <c r="Q123" s="68"/>
    </row>
    <row r="124" customHeight="1" spans="1:17">
      <c r="A124" s="14">
        <v>117</v>
      </c>
      <c r="B124" s="15"/>
      <c r="C124" s="14"/>
      <c r="D124" s="15"/>
      <c r="E124" s="84"/>
      <c r="F124" s="16"/>
      <c r="G124" s="14"/>
      <c r="H124" s="324"/>
      <c r="I124" s="17"/>
      <c r="J124" s="325">
        <f t="shared" si="6"/>
        <v>0</v>
      </c>
      <c r="K124" s="324"/>
      <c r="L124" s="17"/>
      <c r="M124" s="56"/>
      <c r="N124" s="17">
        <f t="shared" si="7"/>
        <v>0</v>
      </c>
      <c r="O124" s="39" t="str">
        <f t="shared" si="8"/>
        <v/>
      </c>
      <c r="P124" s="56" t="str">
        <f t="shared" si="9"/>
        <v/>
      </c>
      <c r="Q124" s="18"/>
    </row>
    <row r="125" customHeight="1" spans="1:17">
      <c r="A125" s="14">
        <v>118</v>
      </c>
      <c r="B125" s="15"/>
      <c r="C125" s="14"/>
      <c r="D125" s="15"/>
      <c r="E125" s="84"/>
      <c r="F125" s="16"/>
      <c r="G125" s="14"/>
      <c r="H125" s="324"/>
      <c r="I125" s="17"/>
      <c r="J125" s="325">
        <f t="shared" si="6"/>
        <v>0</v>
      </c>
      <c r="K125" s="324"/>
      <c r="L125" s="105"/>
      <c r="M125" s="56"/>
      <c r="N125" s="17">
        <f t="shared" si="7"/>
        <v>0</v>
      </c>
      <c r="O125" s="39" t="str">
        <f t="shared" si="8"/>
        <v/>
      </c>
      <c r="P125" s="56" t="str">
        <f t="shared" si="9"/>
        <v/>
      </c>
      <c r="Q125" s="68"/>
    </row>
    <row r="126" customHeight="1" spans="1:17">
      <c r="A126" s="14">
        <v>119</v>
      </c>
      <c r="B126" s="15"/>
      <c r="C126" s="14"/>
      <c r="D126" s="15"/>
      <c r="E126" s="84"/>
      <c r="F126" s="16"/>
      <c r="G126" s="14"/>
      <c r="H126" s="324"/>
      <c r="I126" s="17"/>
      <c r="J126" s="325">
        <f t="shared" si="6"/>
        <v>0</v>
      </c>
      <c r="K126" s="324"/>
      <c r="L126" s="17"/>
      <c r="M126" s="56"/>
      <c r="N126" s="17">
        <f t="shared" si="7"/>
        <v>0</v>
      </c>
      <c r="O126" s="39" t="str">
        <f t="shared" si="8"/>
        <v/>
      </c>
      <c r="P126" s="56" t="str">
        <f t="shared" si="9"/>
        <v/>
      </c>
      <c r="Q126" s="18"/>
    </row>
    <row r="127" customHeight="1" spans="1:17">
      <c r="A127" s="14">
        <v>120</v>
      </c>
      <c r="B127" s="15"/>
      <c r="C127" s="14"/>
      <c r="D127" s="15"/>
      <c r="E127" s="84"/>
      <c r="F127" s="16"/>
      <c r="G127" s="14"/>
      <c r="H127" s="324"/>
      <c r="I127" s="17"/>
      <c r="J127" s="325">
        <f t="shared" si="6"/>
        <v>0</v>
      </c>
      <c r="K127" s="324"/>
      <c r="L127" s="17"/>
      <c r="M127" s="56"/>
      <c r="N127" s="17">
        <f t="shared" si="7"/>
        <v>0</v>
      </c>
      <c r="O127" s="39" t="str">
        <f t="shared" si="8"/>
        <v/>
      </c>
      <c r="P127" s="56" t="str">
        <f t="shared" si="9"/>
        <v/>
      </c>
      <c r="Q127" s="18"/>
    </row>
    <row r="128" customHeight="1" spans="1:17">
      <c r="A128" s="14">
        <v>121</v>
      </c>
      <c r="B128" s="15"/>
      <c r="C128" s="14"/>
      <c r="D128" s="15"/>
      <c r="E128" s="84"/>
      <c r="F128" s="16"/>
      <c r="G128" s="14"/>
      <c r="H128" s="324"/>
      <c r="I128" s="17"/>
      <c r="J128" s="325">
        <f t="shared" si="6"/>
        <v>0</v>
      </c>
      <c r="K128" s="324"/>
      <c r="L128" s="105"/>
      <c r="M128" s="56"/>
      <c r="N128" s="17">
        <f t="shared" si="7"/>
        <v>0</v>
      </c>
      <c r="O128" s="39" t="str">
        <f t="shared" si="8"/>
        <v/>
      </c>
      <c r="P128" s="56" t="str">
        <f t="shared" si="9"/>
        <v/>
      </c>
      <c r="Q128" s="68"/>
    </row>
    <row r="129" customHeight="1" spans="1:17">
      <c r="A129" s="14">
        <v>122</v>
      </c>
      <c r="B129" s="15"/>
      <c r="C129" s="14"/>
      <c r="D129" s="15"/>
      <c r="E129" s="84"/>
      <c r="F129" s="16"/>
      <c r="G129" s="14"/>
      <c r="H129" s="324"/>
      <c r="I129" s="17"/>
      <c r="J129" s="325">
        <f t="shared" si="6"/>
        <v>0</v>
      </c>
      <c r="K129" s="324"/>
      <c r="L129" s="17"/>
      <c r="M129" s="56"/>
      <c r="N129" s="17">
        <f t="shared" si="7"/>
        <v>0</v>
      </c>
      <c r="O129" s="39" t="str">
        <f t="shared" si="8"/>
        <v/>
      </c>
      <c r="P129" s="56" t="str">
        <f t="shared" si="9"/>
        <v/>
      </c>
      <c r="Q129" s="18"/>
    </row>
    <row r="130" customHeight="1" spans="1:17">
      <c r="A130" s="14">
        <v>123</v>
      </c>
      <c r="B130" s="15"/>
      <c r="C130" s="14"/>
      <c r="D130" s="15"/>
      <c r="E130" s="84"/>
      <c r="F130" s="16"/>
      <c r="G130" s="14"/>
      <c r="H130" s="324"/>
      <c r="I130" s="17"/>
      <c r="J130" s="325">
        <f t="shared" si="6"/>
        <v>0</v>
      </c>
      <c r="K130" s="324"/>
      <c r="L130" s="17"/>
      <c r="M130" s="56"/>
      <c r="N130" s="17">
        <f t="shared" si="7"/>
        <v>0</v>
      </c>
      <c r="O130" s="39" t="str">
        <f t="shared" si="8"/>
        <v/>
      </c>
      <c r="P130" s="56" t="str">
        <f t="shared" si="9"/>
        <v/>
      </c>
      <c r="Q130" s="18"/>
    </row>
    <row r="131" customHeight="1" spans="1:17">
      <c r="A131" s="14">
        <v>124</v>
      </c>
      <c r="B131" s="15"/>
      <c r="C131" s="14"/>
      <c r="D131" s="15"/>
      <c r="E131" s="84"/>
      <c r="F131" s="16"/>
      <c r="G131" s="14"/>
      <c r="H131" s="324"/>
      <c r="I131" s="17"/>
      <c r="J131" s="325">
        <f t="shared" si="6"/>
        <v>0</v>
      </c>
      <c r="K131" s="324"/>
      <c r="L131" s="105"/>
      <c r="M131" s="56"/>
      <c r="N131" s="17">
        <f t="shared" si="7"/>
        <v>0</v>
      </c>
      <c r="O131" s="39" t="str">
        <f t="shared" si="8"/>
        <v/>
      </c>
      <c r="P131" s="56" t="str">
        <f t="shared" si="9"/>
        <v/>
      </c>
      <c r="Q131" s="68"/>
    </row>
    <row r="132" customHeight="1" spans="1:17">
      <c r="A132" s="14">
        <v>125</v>
      </c>
      <c r="B132" s="15"/>
      <c r="C132" s="14"/>
      <c r="D132" s="15"/>
      <c r="E132" s="84"/>
      <c r="F132" s="16"/>
      <c r="G132" s="14"/>
      <c r="H132" s="324"/>
      <c r="I132" s="17"/>
      <c r="J132" s="325">
        <f t="shared" si="6"/>
        <v>0</v>
      </c>
      <c r="K132" s="324"/>
      <c r="L132" s="105"/>
      <c r="M132" s="56"/>
      <c r="N132" s="17">
        <f t="shared" si="7"/>
        <v>0</v>
      </c>
      <c r="O132" s="39" t="str">
        <f t="shared" si="8"/>
        <v/>
      </c>
      <c r="P132" s="56" t="str">
        <f t="shared" si="9"/>
        <v/>
      </c>
      <c r="Q132" s="68"/>
    </row>
    <row r="133" customHeight="1" spans="1:17">
      <c r="A133" s="14">
        <v>126</v>
      </c>
      <c r="B133" s="15"/>
      <c r="C133" s="14"/>
      <c r="D133" s="15"/>
      <c r="E133" s="84"/>
      <c r="F133" s="16"/>
      <c r="G133" s="14"/>
      <c r="H133" s="324"/>
      <c r="I133" s="17"/>
      <c r="J133" s="325">
        <f t="shared" si="6"/>
        <v>0</v>
      </c>
      <c r="K133" s="324"/>
      <c r="L133" s="17"/>
      <c r="M133" s="56"/>
      <c r="N133" s="17">
        <f t="shared" si="7"/>
        <v>0</v>
      </c>
      <c r="O133" s="39" t="str">
        <f t="shared" si="8"/>
        <v/>
      </c>
      <c r="P133" s="56" t="str">
        <f t="shared" si="9"/>
        <v/>
      </c>
      <c r="Q133" s="18"/>
    </row>
    <row r="134" customHeight="1" spans="1:17">
      <c r="A134" s="14">
        <v>127</v>
      </c>
      <c r="B134" s="15"/>
      <c r="C134" s="14"/>
      <c r="D134" s="15"/>
      <c r="E134" s="84"/>
      <c r="F134" s="16"/>
      <c r="G134" s="14"/>
      <c r="H134" s="324"/>
      <c r="I134" s="17"/>
      <c r="J134" s="325">
        <f t="shared" si="6"/>
        <v>0</v>
      </c>
      <c r="K134" s="324"/>
      <c r="L134" s="17"/>
      <c r="M134" s="56"/>
      <c r="N134" s="17">
        <f t="shared" si="7"/>
        <v>0</v>
      </c>
      <c r="O134" s="39" t="str">
        <f t="shared" si="8"/>
        <v/>
      </c>
      <c r="P134" s="56" t="str">
        <f t="shared" si="9"/>
        <v/>
      </c>
      <c r="Q134" s="18"/>
    </row>
    <row r="135" customHeight="1" spans="1:17">
      <c r="A135" s="14">
        <v>128</v>
      </c>
      <c r="B135" s="15"/>
      <c r="C135" s="14"/>
      <c r="D135" s="15"/>
      <c r="E135" s="84"/>
      <c r="F135" s="16"/>
      <c r="G135" s="14"/>
      <c r="H135" s="324"/>
      <c r="I135" s="17"/>
      <c r="J135" s="325">
        <f t="shared" si="6"/>
        <v>0</v>
      </c>
      <c r="K135" s="324"/>
      <c r="L135" s="17"/>
      <c r="M135" s="56"/>
      <c r="N135" s="17">
        <f t="shared" si="7"/>
        <v>0</v>
      </c>
      <c r="O135" s="39" t="str">
        <f t="shared" si="8"/>
        <v/>
      </c>
      <c r="P135" s="56" t="str">
        <f t="shared" si="9"/>
        <v/>
      </c>
      <c r="Q135" s="18"/>
    </row>
    <row r="136" customHeight="1" spans="1:17">
      <c r="A136" s="14">
        <v>129</v>
      </c>
      <c r="B136" s="15"/>
      <c r="C136" s="14"/>
      <c r="D136" s="15"/>
      <c r="E136" s="84"/>
      <c r="F136" s="16"/>
      <c r="G136" s="14"/>
      <c r="H136" s="324"/>
      <c r="I136" s="17"/>
      <c r="J136" s="325">
        <f t="shared" si="6"/>
        <v>0</v>
      </c>
      <c r="K136" s="324"/>
      <c r="L136" s="17"/>
      <c r="M136" s="56"/>
      <c r="N136" s="17">
        <f t="shared" si="7"/>
        <v>0</v>
      </c>
      <c r="O136" s="39" t="str">
        <f t="shared" si="8"/>
        <v/>
      </c>
      <c r="P136" s="56" t="str">
        <f t="shared" si="9"/>
        <v/>
      </c>
      <c r="Q136" s="18"/>
    </row>
    <row r="137" customHeight="1" spans="1:17">
      <c r="A137" s="14">
        <v>130</v>
      </c>
      <c r="B137" s="15"/>
      <c r="C137" s="14"/>
      <c r="D137" s="15"/>
      <c r="E137" s="84"/>
      <c r="F137" s="16"/>
      <c r="G137" s="14"/>
      <c r="H137" s="324"/>
      <c r="I137" s="17"/>
      <c r="J137" s="325">
        <f t="shared" ref="J137:J200" si="10">H137*I137</f>
        <v>0</v>
      </c>
      <c r="K137" s="324"/>
      <c r="L137" s="17"/>
      <c r="M137" s="56"/>
      <c r="N137" s="17">
        <f t="shared" ref="N137:N200" si="11">K137*L137*M137/100</f>
        <v>0</v>
      </c>
      <c r="O137" s="39" t="str">
        <f t="shared" si="8"/>
        <v/>
      </c>
      <c r="P137" s="56" t="str">
        <f t="shared" si="9"/>
        <v/>
      </c>
      <c r="Q137" s="18"/>
    </row>
    <row r="138" customHeight="1" spans="1:17">
      <c r="A138" s="14">
        <v>131</v>
      </c>
      <c r="B138" s="15"/>
      <c r="C138" s="14"/>
      <c r="D138" s="15"/>
      <c r="E138" s="84"/>
      <c r="F138" s="16"/>
      <c r="G138" s="14"/>
      <c r="H138" s="324"/>
      <c r="I138" s="17"/>
      <c r="J138" s="325">
        <f t="shared" si="10"/>
        <v>0</v>
      </c>
      <c r="K138" s="324"/>
      <c r="L138" s="105"/>
      <c r="M138" s="56"/>
      <c r="N138" s="17">
        <f t="shared" si="11"/>
        <v>0</v>
      </c>
      <c r="O138" s="39" t="str">
        <f t="shared" si="8"/>
        <v/>
      </c>
      <c r="P138" s="56" t="str">
        <f t="shared" si="9"/>
        <v/>
      </c>
      <c r="Q138" s="68"/>
    </row>
    <row r="139" customHeight="1" spans="1:17">
      <c r="A139" s="14">
        <v>132</v>
      </c>
      <c r="B139" s="15"/>
      <c r="C139" s="14"/>
      <c r="D139" s="15"/>
      <c r="E139" s="84"/>
      <c r="F139" s="16"/>
      <c r="G139" s="14"/>
      <c r="H139" s="324"/>
      <c r="I139" s="17"/>
      <c r="J139" s="325">
        <f t="shared" si="10"/>
        <v>0</v>
      </c>
      <c r="K139" s="324"/>
      <c r="L139" s="105"/>
      <c r="M139" s="56"/>
      <c r="N139" s="17">
        <f t="shared" si="11"/>
        <v>0</v>
      </c>
      <c r="O139" s="39" t="str">
        <f t="shared" si="8"/>
        <v/>
      </c>
      <c r="P139" s="56" t="str">
        <f t="shared" si="9"/>
        <v/>
      </c>
      <c r="Q139" s="68"/>
    </row>
    <row r="140" customHeight="1" spans="1:17">
      <c r="A140" s="14">
        <v>133</v>
      </c>
      <c r="B140" s="15"/>
      <c r="C140" s="14"/>
      <c r="D140" s="15"/>
      <c r="E140" s="84"/>
      <c r="F140" s="16"/>
      <c r="G140" s="14"/>
      <c r="H140" s="324"/>
      <c r="I140" s="17"/>
      <c r="J140" s="325">
        <f t="shared" si="10"/>
        <v>0</v>
      </c>
      <c r="K140" s="324"/>
      <c r="L140" s="17"/>
      <c r="M140" s="56"/>
      <c r="N140" s="17">
        <f t="shared" si="11"/>
        <v>0</v>
      </c>
      <c r="O140" s="39" t="str">
        <f t="shared" si="8"/>
        <v/>
      </c>
      <c r="P140" s="56" t="str">
        <f t="shared" si="9"/>
        <v/>
      </c>
      <c r="Q140" s="18"/>
    </row>
    <row r="141" customHeight="1" spans="1:17">
      <c r="A141" s="14">
        <v>134</v>
      </c>
      <c r="B141" s="15"/>
      <c r="C141" s="14"/>
      <c r="D141" s="15"/>
      <c r="E141" s="84"/>
      <c r="F141" s="16"/>
      <c r="G141" s="14"/>
      <c r="H141" s="324"/>
      <c r="I141" s="17"/>
      <c r="J141" s="325">
        <f t="shared" si="10"/>
        <v>0</v>
      </c>
      <c r="K141" s="324"/>
      <c r="L141" s="17"/>
      <c r="M141" s="56"/>
      <c r="N141" s="17">
        <f t="shared" si="11"/>
        <v>0</v>
      </c>
      <c r="O141" s="39" t="str">
        <f t="shared" si="8"/>
        <v/>
      </c>
      <c r="P141" s="56" t="str">
        <f t="shared" si="9"/>
        <v/>
      </c>
      <c r="Q141" s="18"/>
    </row>
    <row r="142" customHeight="1" spans="1:17">
      <c r="A142" s="14">
        <v>135</v>
      </c>
      <c r="B142" s="15"/>
      <c r="C142" s="14"/>
      <c r="D142" s="15"/>
      <c r="E142" s="84"/>
      <c r="F142" s="16"/>
      <c r="G142" s="14"/>
      <c r="H142" s="324"/>
      <c r="I142" s="17"/>
      <c r="J142" s="325">
        <f t="shared" si="10"/>
        <v>0</v>
      </c>
      <c r="K142" s="324"/>
      <c r="L142" s="105"/>
      <c r="M142" s="56"/>
      <c r="N142" s="17">
        <f t="shared" si="11"/>
        <v>0</v>
      </c>
      <c r="O142" s="39" t="str">
        <f t="shared" si="8"/>
        <v/>
      </c>
      <c r="P142" s="56" t="str">
        <f t="shared" si="9"/>
        <v/>
      </c>
      <c r="Q142" s="68"/>
    </row>
    <row r="143" customHeight="1" spans="1:17">
      <c r="A143" s="14">
        <v>136</v>
      </c>
      <c r="B143" s="15"/>
      <c r="C143" s="14"/>
      <c r="D143" s="15"/>
      <c r="E143" s="84"/>
      <c r="F143" s="16"/>
      <c r="G143" s="14"/>
      <c r="H143" s="324"/>
      <c r="I143" s="17"/>
      <c r="J143" s="325">
        <f t="shared" si="10"/>
        <v>0</v>
      </c>
      <c r="K143" s="324"/>
      <c r="L143" s="105"/>
      <c r="M143" s="56"/>
      <c r="N143" s="17">
        <f t="shared" si="11"/>
        <v>0</v>
      </c>
      <c r="O143" s="39" t="str">
        <f t="shared" si="8"/>
        <v/>
      </c>
      <c r="P143" s="56" t="str">
        <f t="shared" si="9"/>
        <v/>
      </c>
      <c r="Q143" s="68"/>
    </row>
    <row r="144" customHeight="1" spans="1:17">
      <c r="A144" s="14">
        <v>137</v>
      </c>
      <c r="B144" s="15"/>
      <c r="C144" s="14"/>
      <c r="D144" s="15"/>
      <c r="E144" s="84"/>
      <c r="F144" s="16"/>
      <c r="G144" s="14"/>
      <c r="H144" s="324"/>
      <c r="I144" s="17"/>
      <c r="J144" s="325">
        <f t="shared" si="10"/>
        <v>0</v>
      </c>
      <c r="K144" s="324"/>
      <c r="L144" s="17"/>
      <c r="M144" s="56"/>
      <c r="N144" s="17">
        <f t="shared" si="11"/>
        <v>0</v>
      </c>
      <c r="O144" s="39" t="str">
        <f t="shared" si="8"/>
        <v/>
      </c>
      <c r="P144" s="56" t="str">
        <f t="shared" si="9"/>
        <v/>
      </c>
      <c r="Q144" s="18"/>
    </row>
    <row r="145" customHeight="1" spans="1:17">
      <c r="A145" s="14">
        <v>138</v>
      </c>
      <c r="B145" s="15"/>
      <c r="C145" s="14"/>
      <c r="D145" s="15"/>
      <c r="E145" s="84"/>
      <c r="F145" s="16"/>
      <c r="G145" s="14"/>
      <c r="H145" s="324"/>
      <c r="I145" s="17"/>
      <c r="J145" s="325">
        <f t="shared" si="10"/>
        <v>0</v>
      </c>
      <c r="K145" s="324"/>
      <c r="L145" s="17"/>
      <c r="M145" s="56"/>
      <c r="N145" s="17">
        <f t="shared" si="11"/>
        <v>0</v>
      </c>
      <c r="O145" s="39" t="str">
        <f t="shared" si="8"/>
        <v/>
      </c>
      <c r="P145" s="56" t="str">
        <f t="shared" si="9"/>
        <v/>
      </c>
      <c r="Q145" s="18"/>
    </row>
    <row r="146" customHeight="1" spans="1:17">
      <c r="A146" s="14">
        <v>139</v>
      </c>
      <c r="B146" s="15"/>
      <c r="C146" s="14"/>
      <c r="D146" s="15"/>
      <c r="E146" s="84"/>
      <c r="F146" s="16"/>
      <c r="G146" s="14"/>
      <c r="H146" s="324"/>
      <c r="I146" s="17"/>
      <c r="J146" s="325">
        <f t="shared" si="10"/>
        <v>0</v>
      </c>
      <c r="K146" s="324"/>
      <c r="L146" s="17"/>
      <c r="M146" s="56"/>
      <c r="N146" s="17">
        <f t="shared" si="11"/>
        <v>0</v>
      </c>
      <c r="O146" s="39" t="str">
        <f t="shared" si="8"/>
        <v/>
      </c>
      <c r="P146" s="56" t="str">
        <f t="shared" si="9"/>
        <v/>
      </c>
      <c r="Q146" s="18"/>
    </row>
    <row r="147" customHeight="1" spans="1:17">
      <c r="A147" s="14">
        <v>140</v>
      </c>
      <c r="B147" s="15"/>
      <c r="C147" s="14"/>
      <c r="D147" s="15"/>
      <c r="E147" s="84"/>
      <c r="F147" s="16"/>
      <c r="G147" s="14"/>
      <c r="H147" s="324"/>
      <c r="I147" s="17"/>
      <c r="J147" s="325">
        <f t="shared" si="10"/>
        <v>0</v>
      </c>
      <c r="K147" s="324"/>
      <c r="L147" s="105"/>
      <c r="M147" s="56"/>
      <c r="N147" s="17">
        <f t="shared" si="11"/>
        <v>0</v>
      </c>
      <c r="O147" s="39" t="str">
        <f t="shared" si="8"/>
        <v/>
      </c>
      <c r="P147" s="56" t="str">
        <f t="shared" si="9"/>
        <v/>
      </c>
      <c r="Q147" s="68"/>
    </row>
    <row r="148" customHeight="1" spans="1:17">
      <c r="A148" s="14">
        <v>141</v>
      </c>
      <c r="B148" s="15"/>
      <c r="C148" s="14"/>
      <c r="D148" s="15"/>
      <c r="E148" s="84"/>
      <c r="F148" s="16"/>
      <c r="G148" s="14"/>
      <c r="H148" s="324"/>
      <c r="I148" s="17"/>
      <c r="J148" s="325">
        <f t="shared" si="10"/>
        <v>0</v>
      </c>
      <c r="K148" s="324"/>
      <c r="L148" s="105"/>
      <c r="M148" s="56"/>
      <c r="N148" s="17">
        <f t="shared" si="11"/>
        <v>0</v>
      </c>
      <c r="O148" s="39" t="str">
        <f t="shared" si="8"/>
        <v/>
      </c>
      <c r="P148" s="56" t="str">
        <f t="shared" si="9"/>
        <v/>
      </c>
      <c r="Q148" s="68"/>
    </row>
    <row r="149" customHeight="1" spans="1:17">
      <c r="A149" s="14">
        <v>142</v>
      </c>
      <c r="B149" s="15"/>
      <c r="C149" s="14"/>
      <c r="D149" s="15"/>
      <c r="E149" s="84"/>
      <c r="F149" s="16"/>
      <c r="G149" s="14"/>
      <c r="H149" s="324"/>
      <c r="I149" s="17"/>
      <c r="J149" s="325">
        <f t="shared" si="10"/>
        <v>0</v>
      </c>
      <c r="K149" s="324"/>
      <c r="L149" s="105"/>
      <c r="M149" s="56"/>
      <c r="N149" s="17">
        <f t="shared" si="11"/>
        <v>0</v>
      </c>
      <c r="O149" s="39" t="str">
        <f t="shared" si="8"/>
        <v/>
      </c>
      <c r="P149" s="56" t="str">
        <f t="shared" si="9"/>
        <v/>
      </c>
      <c r="Q149" s="68"/>
    </row>
    <row r="150" customHeight="1" spans="1:17">
      <c r="A150" s="14">
        <v>143</v>
      </c>
      <c r="B150" s="15"/>
      <c r="C150" s="14"/>
      <c r="D150" s="15"/>
      <c r="E150" s="84"/>
      <c r="F150" s="16"/>
      <c r="G150" s="14"/>
      <c r="H150" s="324"/>
      <c r="I150" s="17"/>
      <c r="J150" s="325">
        <f t="shared" si="10"/>
        <v>0</v>
      </c>
      <c r="K150" s="324"/>
      <c r="L150" s="105"/>
      <c r="M150" s="56"/>
      <c r="N150" s="17">
        <f t="shared" si="11"/>
        <v>0</v>
      </c>
      <c r="O150" s="39" t="str">
        <f t="shared" si="8"/>
        <v/>
      </c>
      <c r="P150" s="56" t="str">
        <f t="shared" si="9"/>
        <v/>
      </c>
      <c r="Q150" s="68"/>
    </row>
    <row r="151" customHeight="1" spans="1:17">
      <c r="A151" s="14">
        <v>144</v>
      </c>
      <c r="B151" s="15"/>
      <c r="C151" s="14"/>
      <c r="D151" s="15"/>
      <c r="E151" s="84"/>
      <c r="F151" s="16"/>
      <c r="G151" s="14"/>
      <c r="H151" s="324"/>
      <c r="I151" s="17"/>
      <c r="J151" s="325">
        <f t="shared" si="10"/>
        <v>0</v>
      </c>
      <c r="K151" s="324"/>
      <c r="L151" s="105"/>
      <c r="M151" s="56"/>
      <c r="N151" s="17">
        <f t="shared" si="11"/>
        <v>0</v>
      </c>
      <c r="O151" s="39" t="str">
        <f t="shared" si="8"/>
        <v/>
      </c>
      <c r="P151" s="56" t="str">
        <f t="shared" si="9"/>
        <v/>
      </c>
      <c r="Q151" s="68"/>
    </row>
    <row r="152" customHeight="1" spans="1:17">
      <c r="A152" s="14">
        <v>145</v>
      </c>
      <c r="B152" s="15"/>
      <c r="C152" s="14"/>
      <c r="D152" s="15"/>
      <c r="E152" s="84"/>
      <c r="F152" s="16"/>
      <c r="G152" s="14"/>
      <c r="H152" s="324"/>
      <c r="I152" s="17"/>
      <c r="J152" s="325">
        <f t="shared" si="10"/>
        <v>0</v>
      </c>
      <c r="K152" s="324"/>
      <c r="L152" s="17"/>
      <c r="M152" s="56"/>
      <c r="N152" s="17">
        <f t="shared" si="11"/>
        <v>0</v>
      </c>
      <c r="O152" s="39" t="str">
        <f t="shared" si="8"/>
        <v/>
      </c>
      <c r="P152" s="56" t="str">
        <f t="shared" si="9"/>
        <v/>
      </c>
      <c r="Q152" s="18"/>
    </row>
    <row r="153" customHeight="1" spans="1:17">
      <c r="A153" s="14">
        <v>146</v>
      </c>
      <c r="B153" s="15"/>
      <c r="C153" s="14"/>
      <c r="D153" s="15"/>
      <c r="E153" s="84"/>
      <c r="F153" s="16"/>
      <c r="G153" s="14"/>
      <c r="H153" s="324"/>
      <c r="I153" s="17"/>
      <c r="J153" s="325">
        <f t="shared" si="10"/>
        <v>0</v>
      </c>
      <c r="K153" s="324"/>
      <c r="L153" s="105"/>
      <c r="M153" s="56"/>
      <c r="N153" s="17">
        <f t="shared" si="11"/>
        <v>0</v>
      </c>
      <c r="O153" s="39" t="str">
        <f t="shared" si="8"/>
        <v/>
      </c>
      <c r="P153" s="56" t="str">
        <f t="shared" si="9"/>
        <v/>
      </c>
      <c r="Q153" s="68"/>
    </row>
    <row r="154" customHeight="1" spans="1:17">
      <c r="A154" s="14">
        <v>147</v>
      </c>
      <c r="B154" s="15"/>
      <c r="C154" s="14"/>
      <c r="D154" s="15"/>
      <c r="E154" s="84"/>
      <c r="F154" s="16"/>
      <c r="G154" s="14"/>
      <c r="H154" s="324"/>
      <c r="I154" s="17"/>
      <c r="J154" s="325">
        <f t="shared" si="10"/>
        <v>0</v>
      </c>
      <c r="K154" s="324"/>
      <c r="L154" s="105"/>
      <c r="M154" s="56"/>
      <c r="N154" s="17">
        <f t="shared" si="11"/>
        <v>0</v>
      </c>
      <c r="O154" s="39" t="str">
        <f t="shared" si="8"/>
        <v/>
      </c>
      <c r="P154" s="56" t="str">
        <f t="shared" si="9"/>
        <v/>
      </c>
      <c r="Q154" s="68"/>
    </row>
    <row r="155" customHeight="1" spans="1:17">
      <c r="A155" s="14">
        <v>148</v>
      </c>
      <c r="B155" s="15"/>
      <c r="C155" s="14"/>
      <c r="D155" s="15"/>
      <c r="E155" s="84"/>
      <c r="F155" s="16"/>
      <c r="G155" s="14"/>
      <c r="H155" s="324"/>
      <c r="I155" s="17"/>
      <c r="J155" s="325">
        <f t="shared" si="10"/>
        <v>0</v>
      </c>
      <c r="K155" s="324"/>
      <c r="L155" s="17"/>
      <c r="M155" s="56"/>
      <c r="N155" s="17">
        <f t="shared" si="11"/>
        <v>0</v>
      </c>
      <c r="O155" s="39" t="str">
        <f t="shared" ref="O155:O209" si="12">IF(N155-J155&lt;&gt;0,N155-J155,IF(J155&lt;&gt;0,0,""))</f>
        <v/>
      </c>
      <c r="P155" s="56" t="str">
        <f t="shared" ref="P155:P209" si="13">IF(J155=0,"",(N155-J155)/J155*100)</f>
        <v/>
      </c>
      <c r="Q155" s="18"/>
    </row>
    <row r="156" customHeight="1" spans="1:17">
      <c r="A156" s="14">
        <v>149</v>
      </c>
      <c r="B156" s="15"/>
      <c r="C156" s="14"/>
      <c r="D156" s="15"/>
      <c r="E156" s="84"/>
      <c r="F156" s="16"/>
      <c r="G156" s="14"/>
      <c r="H156" s="324"/>
      <c r="I156" s="17"/>
      <c r="J156" s="325">
        <f t="shared" si="10"/>
        <v>0</v>
      </c>
      <c r="K156" s="324"/>
      <c r="L156" s="17"/>
      <c r="M156" s="56"/>
      <c r="N156" s="17">
        <f t="shared" si="11"/>
        <v>0</v>
      </c>
      <c r="O156" s="39" t="str">
        <f t="shared" si="12"/>
        <v/>
      </c>
      <c r="P156" s="56" t="str">
        <f t="shared" si="13"/>
        <v/>
      </c>
      <c r="Q156" s="18"/>
    </row>
    <row r="157" customHeight="1" spans="1:17">
      <c r="A157" s="14">
        <v>150</v>
      </c>
      <c r="B157" s="15"/>
      <c r="C157" s="14"/>
      <c r="D157" s="15"/>
      <c r="E157" s="84"/>
      <c r="F157" s="16"/>
      <c r="G157" s="14"/>
      <c r="H157" s="324"/>
      <c r="I157" s="17"/>
      <c r="J157" s="325">
        <f t="shared" si="10"/>
        <v>0</v>
      </c>
      <c r="K157" s="324"/>
      <c r="L157" s="17"/>
      <c r="M157" s="56"/>
      <c r="N157" s="17">
        <f t="shared" si="11"/>
        <v>0</v>
      </c>
      <c r="O157" s="39" t="str">
        <f t="shared" si="12"/>
        <v/>
      </c>
      <c r="P157" s="56" t="str">
        <f t="shared" si="13"/>
        <v/>
      </c>
      <c r="Q157" s="18"/>
    </row>
    <row r="158" customHeight="1" spans="1:17">
      <c r="A158" s="14">
        <v>151</v>
      </c>
      <c r="B158" s="15"/>
      <c r="C158" s="14"/>
      <c r="D158" s="15"/>
      <c r="E158" s="84"/>
      <c r="F158" s="16"/>
      <c r="G158" s="14"/>
      <c r="H158" s="324"/>
      <c r="I158" s="17"/>
      <c r="J158" s="325">
        <f t="shared" si="10"/>
        <v>0</v>
      </c>
      <c r="K158" s="324"/>
      <c r="L158" s="17"/>
      <c r="M158" s="56"/>
      <c r="N158" s="17">
        <f t="shared" si="11"/>
        <v>0</v>
      </c>
      <c r="O158" s="39" t="str">
        <f t="shared" si="12"/>
        <v/>
      </c>
      <c r="P158" s="56" t="str">
        <f t="shared" si="13"/>
        <v/>
      </c>
      <c r="Q158" s="18"/>
    </row>
    <row r="159" customHeight="1" spans="1:17">
      <c r="A159" s="14">
        <v>152</v>
      </c>
      <c r="B159" s="15"/>
      <c r="C159" s="14"/>
      <c r="D159" s="15"/>
      <c r="E159" s="84"/>
      <c r="F159" s="16"/>
      <c r="G159" s="14"/>
      <c r="H159" s="324"/>
      <c r="I159" s="17"/>
      <c r="J159" s="325">
        <f t="shared" si="10"/>
        <v>0</v>
      </c>
      <c r="K159" s="324"/>
      <c r="L159" s="17"/>
      <c r="M159" s="56"/>
      <c r="N159" s="17">
        <f t="shared" si="11"/>
        <v>0</v>
      </c>
      <c r="O159" s="39" t="str">
        <f t="shared" si="12"/>
        <v/>
      </c>
      <c r="P159" s="56" t="str">
        <f t="shared" si="13"/>
        <v/>
      </c>
      <c r="Q159" s="18"/>
    </row>
    <row r="160" customHeight="1" spans="1:17">
      <c r="A160" s="14">
        <v>153</v>
      </c>
      <c r="B160" s="15"/>
      <c r="C160" s="14"/>
      <c r="D160" s="15"/>
      <c r="E160" s="84"/>
      <c r="F160" s="16"/>
      <c r="G160" s="14"/>
      <c r="H160" s="324"/>
      <c r="I160" s="17"/>
      <c r="J160" s="325">
        <f t="shared" si="10"/>
        <v>0</v>
      </c>
      <c r="K160" s="324"/>
      <c r="L160" s="105"/>
      <c r="M160" s="56"/>
      <c r="N160" s="17">
        <f t="shared" si="11"/>
        <v>0</v>
      </c>
      <c r="O160" s="39" t="str">
        <f t="shared" si="12"/>
        <v/>
      </c>
      <c r="P160" s="56" t="str">
        <f t="shared" si="13"/>
        <v/>
      </c>
      <c r="Q160" s="68"/>
    </row>
    <row r="161" customHeight="1" spans="1:17">
      <c r="A161" s="14">
        <v>154</v>
      </c>
      <c r="B161" s="15"/>
      <c r="C161" s="14"/>
      <c r="D161" s="15"/>
      <c r="E161" s="84"/>
      <c r="F161" s="16"/>
      <c r="G161" s="14"/>
      <c r="H161" s="324"/>
      <c r="I161" s="17"/>
      <c r="J161" s="325">
        <f t="shared" si="10"/>
        <v>0</v>
      </c>
      <c r="K161" s="324"/>
      <c r="L161" s="105"/>
      <c r="M161" s="56"/>
      <c r="N161" s="17">
        <f t="shared" si="11"/>
        <v>0</v>
      </c>
      <c r="O161" s="39" t="str">
        <f t="shared" si="12"/>
        <v/>
      </c>
      <c r="P161" s="56" t="str">
        <f t="shared" si="13"/>
        <v/>
      </c>
      <c r="Q161" s="68"/>
    </row>
    <row r="162" customHeight="1" spans="1:17">
      <c r="A162" s="14">
        <v>155</v>
      </c>
      <c r="B162" s="15"/>
      <c r="C162" s="14"/>
      <c r="D162" s="15"/>
      <c r="E162" s="84"/>
      <c r="F162" s="16"/>
      <c r="G162" s="14"/>
      <c r="H162" s="324"/>
      <c r="I162" s="17"/>
      <c r="J162" s="325">
        <f t="shared" si="10"/>
        <v>0</v>
      </c>
      <c r="K162" s="324"/>
      <c r="L162" s="17"/>
      <c r="M162" s="56"/>
      <c r="N162" s="17">
        <f t="shared" si="11"/>
        <v>0</v>
      </c>
      <c r="O162" s="39" t="str">
        <f t="shared" si="12"/>
        <v/>
      </c>
      <c r="P162" s="56" t="str">
        <f t="shared" si="13"/>
        <v/>
      </c>
      <c r="Q162" s="18"/>
    </row>
    <row r="163" customHeight="1" spans="1:17">
      <c r="A163" s="14">
        <v>156</v>
      </c>
      <c r="B163" s="15"/>
      <c r="C163" s="14"/>
      <c r="D163" s="15"/>
      <c r="E163" s="84"/>
      <c r="F163" s="16"/>
      <c r="G163" s="14"/>
      <c r="H163" s="324"/>
      <c r="I163" s="17"/>
      <c r="J163" s="325">
        <f t="shared" si="10"/>
        <v>0</v>
      </c>
      <c r="K163" s="324"/>
      <c r="L163" s="17"/>
      <c r="M163" s="56"/>
      <c r="N163" s="17">
        <f t="shared" si="11"/>
        <v>0</v>
      </c>
      <c r="O163" s="39" t="str">
        <f t="shared" si="12"/>
        <v/>
      </c>
      <c r="P163" s="56" t="str">
        <f t="shared" si="13"/>
        <v/>
      </c>
      <c r="Q163" s="18"/>
    </row>
    <row r="164" customHeight="1" spans="1:17">
      <c r="A164" s="14">
        <v>157</v>
      </c>
      <c r="B164" s="15"/>
      <c r="C164" s="14"/>
      <c r="D164" s="15"/>
      <c r="E164" s="84"/>
      <c r="F164" s="16"/>
      <c r="G164" s="14"/>
      <c r="H164" s="324"/>
      <c r="I164" s="17"/>
      <c r="J164" s="325">
        <f t="shared" si="10"/>
        <v>0</v>
      </c>
      <c r="K164" s="324"/>
      <c r="L164" s="17"/>
      <c r="M164" s="56"/>
      <c r="N164" s="17">
        <f t="shared" si="11"/>
        <v>0</v>
      </c>
      <c r="O164" s="39" t="str">
        <f t="shared" si="12"/>
        <v/>
      </c>
      <c r="P164" s="56" t="str">
        <f t="shared" si="13"/>
        <v/>
      </c>
      <c r="Q164" s="18"/>
    </row>
    <row r="165" customHeight="1" spans="1:17">
      <c r="A165" s="14">
        <v>158</v>
      </c>
      <c r="B165" s="15"/>
      <c r="C165" s="14"/>
      <c r="D165" s="15"/>
      <c r="E165" s="84"/>
      <c r="F165" s="16"/>
      <c r="G165" s="14"/>
      <c r="H165" s="324"/>
      <c r="I165" s="17"/>
      <c r="J165" s="325">
        <f t="shared" si="10"/>
        <v>0</v>
      </c>
      <c r="K165" s="324"/>
      <c r="L165" s="105"/>
      <c r="M165" s="56"/>
      <c r="N165" s="17">
        <f t="shared" si="11"/>
        <v>0</v>
      </c>
      <c r="O165" s="39" t="str">
        <f t="shared" si="12"/>
        <v/>
      </c>
      <c r="P165" s="56" t="str">
        <f t="shared" si="13"/>
        <v/>
      </c>
      <c r="Q165" s="68"/>
    </row>
    <row r="166" customHeight="1" spans="1:17">
      <c r="A166" s="14">
        <v>159</v>
      </c>
      <c r="B166" s="15"/>
      <c r="C166" s="14"/>
      <c r="D166" s="15"/>
      <c r="E166" s="84"/>
      <c r="F166" s="16"/>
      <c r="G166" s="14"/>
      <c r="H166" s="324"/>
      <c r="I166" s="17"/>
      <c r="J166" s="325">
        <f t="shared" si="10"/>
        <v>0</v>
      </c>
      <c r="K166" s="324"/>
      <c r="L166" s="105"/>
      <c r="M166" s="56"/>
      <c r="N166" s="17">
        <f t="shared" si="11"/>
        <v>0</v>
      </c>
      <c r="O166" s="39" t="str">
        <f t="shared" si="12"/>
        <v/>
      </c>
      <c r="P166" s="56" t="str">
        <f t="shared" si="13"/>
        <v/>
      </c>
      <c r="Q166" s="68"/>
    </row>
    <row r="167" customHeight="1" spans="1:17">
      <c r="A167" s="14">
        <v>160</v>
      </c>
      <c r="B167" s="15"/>
      <c r="C167" s="14"/>
      <c r="D167" s="15"/>
      <c r="E167" s="84"/>
      <c r="F167" s="16"/>
      <c r="G167" s="14"/>
      <c r="H167" s="324"/>
      <c r="I167" s="17"/>
      <c r="J167" s="325">
        <f t="shared" si="10"/>
        <v>0</v>
      </c>
      <c r="K167" s="324"/>
      <c r="L167" s="17"/>
      <c r="M167" s="56"/>
      <c r="N167" s="17">
        <f t="shared" si="11"/>
        <v>0</v>
      </c>
      <c r="O167" s="39" t="str">
        <f t="shared" si="12"/>
        <v/>
      </c>
      <c r="P167" s="56" t="str">
        <f t="shared" si="13"/>
        <v/>
      </c>
      <c r="Q167" s="18"/>
    </row>
    <row r="168" customHeight="1" spans="1:17">
      <c r="A168" s="14">
        <v>161</v>
      </c>
      <c r="B168" s="15"/>
      <c r="C168" s="14"/>
      <c r="D168" s="15"/>
      <c r="E168" s="84"/>
      <c r="F168" s="16"/>
      <c r="G168" s="14"/>
      <c r="H168" s="324"/>
      <c r="I168" s="17"/>
      <c r="J168" s="325">
        <f t="shared" si="10"/>
        <v>0</v>
      </c>
      <c r="K168" s="324"/>
      <c r="L168" s="105"/>
      <c r="M168" s="56"/>
      <c r="N168" s="17">
        <f t="shared" si="11"/>
        <v>0</v>
      </c>
      <c r="O168" s="39" t="str">
        <f t="shared" si="12"/>
        <v/>
      </c>
      <c r="P168" s="56" t="str">
        <f t="shared" si="13"/>
        <v/>
      </c>
      <c r="Q168" s="68"/>
    </row>
    <row r="169" customHeight="1" spans="1:17">
      <c r="A169" s="14">
        <v>162</v>
      </c>
      <c r="B169" s="15"/>
      <c r="C169" s="14"/>
      <c r="D169" s="15"/>
      <c r="E169" s="84"/>
      <c r="F169" s="16"/>
      <c r="G169" s="14"/>
      <c r="H169" s="324"/>
      <c r="I169" s="17"/>
      <c r="J169" s="325">
        <f t="shared" si="10"/>
        <v>0</v>
      </c>
      <c r="K169" s="324"/>
      <c r="L169" s="105"/>
      <c r="M169" s="56"/>
      <c r="N169" s="17">
        <f t="shared" si="11"/>
        <v>0</v>
      </c>
      <c r="O169" s="39" t="str">
        <f t="shared" si="12"/>
        <v/>
      </c>
      <c r="P169" s="56" t="str">
        <f t="shared" si="13"/>
        <v/>
      </c>
      <c r="Q169" s="68"/>
    </row>
    <row r="170" customHeight="1" spans="1:17">
      <c r="A170" s="14">
        <v>163</v>
      </c>
      <c r="B170" s="15"/>
      <c r="C170" s="14"/>
      <c r="D170" s="15"/>
      <c r="E170" s="84"/>
      <c r="F170" s="16"/>
      <c r="G170" s="14"/>
      <c r="H170" s="324"/>
      <c r="I170" s="17"/>
      <c r="J170" s="325">
        <f t="shared" si="10"/>
        <v>0</v>
      </c>
      <c r="K170" s="324"/>
      <c r="L170" s="105"/>
      <c r="M170" s="56"/>
      <c r="N170" s="17">
        <f t="shared" si="11"/>
        <v>0</v>
      </c>
      <c r="O170" s="39" t="str">
        <f t="shared" si="12"/>
        <v/>
      </c>
      <c r="P170" s="56" t="str">
        <f t="shared" si="13"/>
        <v/>
      </c>
      <c r="Q170" s="68"/>
    </row>
    <row r="171" customHeight="1" spans="1:17">
      <c r="A171" s="14">
        <v>164</v>
      </c>
      <c r="B171" s="15"/>
      <c r="C171" s="14"/>
      <c r="D171" s="15"/>
      <c r="E171" s="84"/>
      <c r="F171" s="16"/>
      <c r="G171" s="14"/>
      <c r="H171" s="324"/>
      <c r="I171" s="17"/>
      <c r="J171" s="325">
        <f t="shared" si="10"/>
        <v>0</v>
      </c>
      <c r="K171" s="324"/>
      <c r="L171" s="105"/>
      <c r="M171" s="56"/>
      <c r="N171" s="17">
        <f t="shared" si="11"/>
        <v>0</v>
      </c>
      <c r="O171" s="39" t="str">
        <f t="shared" si="12"/>
        <v/>
      </c>
      <c r="P171" s="56" t="str">
        <f t="shared" si="13"/>
        <v/>
      </c>
      <c r="Q171" s="68"/>
    </row>
    <row r="172" customHeight="1" spans="1:17">
      <c r="A172" s="14">
        <v>165</v>
      </c>
      <c r="B172" s="15"/>
      <c r="C172" s="14"/>
      <c r="D172" s="15"/>
      <c r="E172" s="84"/>
      <c r="F172" s="16"/>
      <c r="G172" s="14"/>
      <c r="H172" s="324"/>
      <c r="I172" s="17"/>
      <c r="J172" s="325">
        <f t="shared" si="10"/>
        <v>0</v>
      </c>
      <c r="K172" s="324"/>
      <c r="L172" s="17"/>
      <c r="M172" s="56"/>
      <c r="N172" s="17">
        <f t="shared" si="11"/>
        <v>0</v>
      </c>
      <c r="O172" s="39" t="str">
        <f t="shared" si="12"/>
        <v/>
      </c>
      <c r="P172" s="56" t="str">
        <f t="shared" si="13"/>
        <v/>
      </c>
      <c r="Q172" s="18"/>
    </row>
    <row r="173" customHeight="1" spans="1:17">
      <c r="A173" s="14">
        <v>166</v>
      </c>
      <c r="B173" s="15"/>
      <c r="C173" s="14"/>
      <c r="D173" s="15"/>
      <c r="E173" s="84"/>
      <c r="F173" s="16"/>
      <c r="G173" s="14"/>
      <c r="H173" s="324"/>
      <c r="I173" s="17"/>
      <c r="J173" s="325">
        <f t="shared" si="10"/>
        <v>0</v>
      </c>
      <c r="K173" s="324"/>
      <c r="L173" s="17"/>
      <c r="M173" s="56"/>
      <c r="N173" s="17">
        <f t="shared" si="11"/>
        <v>0</v>
      </c>
      <c r="O173" s="39" t="str">
        <f t="shared" si="12"/>
        <v/>
      </c>
      <c r="P173" s="56" t="str">
        <f t="shared" si="13"/>
        <v/>
      </c>
      <c r="Q173" s="18"/>
    </row>
    <row r="174" customHeight="1" spans="1:17">
      <c r="A174" s="14">
        <v>167</v>
      </c>
      <c r="B174" s="15"/>
      <c r="C174" s="14"/>
      <c r="D174" s="15"/>
      <c r="E174" s="84"/>
      <c r="F174" s="16"/>
      <c r="G174" s="14"/>
      <c r="H174" s="324"/>
      <c r="I174" s="17"/>
      <c r="J174" s="325">
        <f t="shared" si="10"/>
        <v>0</v>
      </c>
      <c r="K174" s="324"/>
      <c r="L174" s="105"/>
      <c r="M174" s="56"/>
      <c r="N174" s="17">
        <f t="shared" si="11"/>
        <v>0</v>
      </c>
      <c r="O174" s="39" t="str">
        <f t="shared" si="12"/>
        <v/>
      </c>
      <c r="P174" s="56" t="str">
        <f t="shared" si="13"/>
        <v/>
      </c>
      <c r="Q174" s="68"/>
    </row>
    <row r="175" customHeight="1" spans="1:17">
      <c r="A175" s="14">
        <v>168</v>
      </c>
      <c r="B175" s="15"/>
      <c r="C175" s="14"/>
      <c r="D175" s="15"/>
      <c r="E175" s="84"/>
      <c r="F175" s="16"/>
      <c r="G175" s="14"/>
      <c r="H175" s="324"/>
      <c r="I175" s="17"/>
      <c r="J175" s="325">
        <f t="shared" si="10"/>
        <v>0</v>
      </c>
      <c r="K175" s="324"/>
      <c r="L175" s="17"/>
      <c r="M175" s="56"/>
      <c r="N175" s="17">
        <f t="shared" si="11"/>
        <v>0</v>
      </c>
      <c r="O175" s="39" t="str">
        <f t="shared" si="12"/>
        <v/>
      </c>
      <c r="P175" s="56" t="str">
        <f t="shared" si="13"/>
        <v/>
      </c>
      <c r="Q175" s="18"/>
    </row>
    <row r="176" customHeight="1" spans="1:17">
      <c r="A176" s="14">
        <v>169</v>
      </c>
      <c r="B176" s="15"/>
      <c r="C176" s="14"/>
      <c r="D176" s="15"/>
      <c r="E176" s="84"/>
      <c r="F176" s="16"/>
      <c r="G176" s="14"/>
      <c r="H176" s="324"/>
      <c r="I176" s="17"/>
      <c r="J176" s="325">
        <f t="shared" si="10"/>
        <v>0</v>
      </c>
      <c r="K176" s="324"/>
      <c r="L176" s="17"/>
      <c r="M176" s="56"/>
      <c r="N176" s="17">
        <f t="shared" si="11"/>
        <v>0</v>
      </c>
      <c r="O176" s="39" t="str">
        <f t="shared" si="12"/>
        <v/>
      </c>
      <c r="P176" s="56" t="str">
        <f t="shared" si="13"/>
        <v/>
      </c>
      <c r="Q176" s="18"/>
    </row>
    <row r="177" customHeight="1" spans="1:17">
      <c r="A177" s="14">
        <v>170</v>
      </c>
      <c r="B177" s="15"/>
      <c r="C177" s="14"/>
      <c r="D177" s="15"/>
      <c r="E177" s="84"/>
      <c r="F177" s="16"/>
      <c r="G177" s="14"/>
      <c r="H177" s="324"/>
      <c r="I177" s="17"/>
      <c r="J177" s="325">
        <f t="shared" si="10"/>
        <v>0</v>
      </c>
      <c r="K177" s="324"/>
      <c r="L177" s="17"/>
      <c r="M177" s="56"/>
      <c r="N177" s="17">
        <f t="shared" si="11"/>
        <v>0</v>
      </c>
      <c r="O177" s="39" t="str">
        <f t="shared" si="12"/>
        <v/>
      </c>
      <c r="P177" s="56" t="str">
        <f t="shared" si="13"/>
        <v/>
      </c>
      <c r="Q177" s="18"/>
    </row>
    <row r="178" customHeight="1" spans="1:17">
      <c r="A178" s="14">
        <v>171</v>
      </c>
      <c r="B178" s="15"/>
      <c r="C178" s="14"/>
      <c r="D178" s="15"/>
      <c r="E178" s="84"/>
      <c r="F178" s="16"/>
      <c r="G178" s="14"/>
      <c r="H178" s="324"/>
      <c r="I178" s="17"/>
      <c r="J178" s="325">
        <f t="shared" si="10"/>
        <v>0</v>
      </c>
      <c r="K178" s="324"/>
      <c r="L178" s="105"/>
      <c r="M178" s="56"/>
      <c r="N178" s="17">
        <f t="shared" si="11"/>
        <v>0</v>
      </c>
      <c r="O178" s="39" t="str">
        <f t="shared" si="12"/>
        <v/>
      </c>
      <c r="P178" s="56" t="str">
        <f t="shared" si="13"/>
        <v/>
      </c>
      <c r="Q178" s="68"/>
    </row>
    <row r="179" customHeight="1" spans="1:17">
      <c r="A179" s="14">
        <v>172</v>
      </c>
      <c r="B179" s="15"/>
      <c r="C179" s="14"/>
      <c r="D179" s="15"/>
      <c r="E179" s="84"/>
      <c r="F179" s="16"/>
      <c r="G179" s="14"/>
      <c r="H179" s="324"/>
      <c r="I179" s="17"/>
      <c r="J179" s="325">
        <f t="shared" si="10"/>
        <v>0</v>
      </c>
      <c r="K179" s="324"/>
      <c r="L179" s="105"/>
      <c r="M179" s="56"/>
      <c r="N179" s="17">
        <f t="shared" si="11"/>
        <v>0</v>
      </c>
      <c r="O179" s="39" t="str">
        <f t="shared" si="12"/>
        <v/>
      </c>
      <c r="P179" s="56" t="str">
        <f t="shared" si="13"/>
        <v/>
      </c>
      <c r="Q179" s="68"/>
    </row>
    <row r="180" customHeight="1" spans="1:17">
      <c r="A180" s="14">
        <v>173</v>
      </c>
      <c r="B180" s="15"/>
      <c r="C180" s="14"/>
      <c r="D180" s="15"/>
      <c r="E180" s="84"/>
      <c r="F180" s="16"/>
      <c r="G180" s="14"/>
      <c r="H180" s="324"/>
      <c r="I180" s="17"/>
      <c r="J180" s="325">
        <f t="shared" si="10"/>
        <v>0</v>
      </c>
      <c r="K180" s="324"/>
      <c r="L180" s="17"/>
      <c r="M180" s="56"/>
      <c r="N180" s="17">
        <f t="shared" si="11"/>
        <v>0</v>
      </c>
      <c r="O180" s="39" t="str">
        <f t="shared" si="12"/>
        <v/>
      </c>
      <c r="P180" s="56" t="str">
        <f t="shared" si="13"/>
        <v/>
      </c>
      <c r="Q180" s="18"/>
    </row>
    <row r="181" customHeight="1" spans="1:17">
      <c r="A181" s="14">
        <v>174</v>
      </c>
      <c r="B181" s="15"/>
      <c r="C181" s="14"/>
      <c r="D181" s="15"/>
      <c r="E181" s="84"/>
      <c r="F181" s="16"/>
      <c r="G181" s="14"/>
      <c r="H181" s="324"/>
      <c r="I181" s="17"/>
      <c r="J181" s="325">
        <f t="shared" si="10"/>
        <v>0</v>
      </c>
      <c r="K181" s="324"/>
      <c r="L181" s="17"/>
      <c r="M181" s="56"/>
      <c r="N181" s="17">
        <f t="shared" si="11"/>
        <v>0</v>
      </c>
      <c r="O181" s="39" t="str">
        <f t="shared" si="12"/>
        <v/>
      </c>
      <c r="P181" s="56" t="str">
        <f t="shared" si="13"/>
        <v/>
      </c>
      <c r="Q181" s="18"/>
    </row>
    <row r="182" customHeight="1" spans="1:17">
      <c r="A182" s="14">
        <v>175</v>
      </c>
      <c r="B182" s="15"/>
      <c r="C182" s="14"/>
      <c r="D182" s="15"/>
      <c r="E182" s="84"/>
      <c r="F182" s="16"/>
      <c r="G182" s="14"/>
      <c r="H182" s="324"/>
      <c r="I182" s="17"/>
      <c r="J182" s="325">
        <f t="shared" si="10"/>
        <v>0</v>
      </c>
      <c r="K182" s="324"/>
      <c r="L182" s="105"/>
      <c r="M182" s="56"/>
      <c r="N182" s="17">
        <f t="shared" si="11"/>
        <v>0</v>
      </c>
      <c r="O182" s="39" t="str">
        <f t="shared" si="12"/>
        <v/>
      </c>
      <c r="P182" s="56" t="str">
        <f t="shared" si="13"/>
        <v/>
      </c>
      <c r="Q182" s="68"/>
    </row>
    <row r="183" customHeight="1" spans="1:17">
      <c r="A183" s="14">
        <v>176</v>
      </c>
      <c r="B183" s="15"/>
      <c r="C183" s="14"/>
      <c r="D183" s="15"/>
      <c r="E183" s="84"/>
      <c r="F183" s="16"/>
      <c r="G183" s="14"/>
      <c r="H183" s="324"/>
      <c r="I183" s="17"/>
      <c r="J183" s="325">
        <f t="shared" si="10"/>
        <v>0</v>
      </c>
      <c r="K183" s="324"/>
      <c r="L183" s="17"/>
      <c r="M183" s="56"/>
      <c r="N183" s="17">
        <f t="shared" si="11"/>
        <v>0</v>
      </c>
      <c r="O183" s="39" t="str">
        <f t="shared" si="12"/>
        <v/>
      </c>
      <c r="P183" s="56" t="str">
        <f t="shared" si="13"/>
        <v/>
      </c>
      <c r="Q183" s="18"/>
    </row>
    <row r="184" customHeight="1" spans="1:17">
      <c r="A184" s="14">
        <v>177</v>
      </c>
      <c r="B184" s="15"/>
      <c r="C184" s="14"/>
      <c r="D184" s="15"/>
      <c r="E184" s="84"/>
      <c r="F184" s="16"/>
      <c r="G184" s="14"/>
      <c r="H184" s="324"/>
      <c r="I184" s="17"/>
      <c r="J184" s="325">
        <f t="shared" si="10"/>
        <v>0</v>
      </c>
      <c r="K184" s="324"/>
      <c r="L184" s="17"/>
      <c r="M184" s="56"/>
      <c r="N184" s="17">
        <f t="shared" si="11"/>
        <v>0</v>
      </c>
      <c r="O184" s="39" t="str">
        <f t="shared" si="12"/>
        <v/>
      </c>
      <c r="P184" s="56" t="str">
        <f t="shared" si="13"/>
        <v/>
      </c>
      <c r="Q184" s="68"/>
    </row>
    <row r="185" customHeight="1" spans="1:17">
      <c r="A185" s="14">
        <v>178</v>
      </c>
      <c r="B185" s="15"/>
      <c r="C185" s="14"/>
      <c r="D185" s="15"/>
      <c r="E185" s="84"/>
      <c r="F185" s="16"/>
      <c r="G185" s="14"/>
      <c r="H185" s="324"/>
      <c r="I185" s="17"/>
      <c r="J185" s="325">
        <f t="shared" si="10"/>
        <v>0</v>
      </c>
      <c r="K185" s="324"/>
      <c r="L185" s="105"/>
      <c r="M185" s="56"/>
      <c r="N185" s="17">
        <f t="shared" si="11"/>
        <v>0</v>
      </c>
      <c r="O185" s="39" t="str">
        <f t="shared" si="12"/>
        <v/>
      </c>
      <c r="P185" s="56" t="str">
        <f t="shared" si="13"/>
        <v/>
      </c>
      <c r="Q185" s="68"/>
    </row>
    <row r="186" customHeight="1" spans="1:17">
      <c r="A186" s="14">
        <v>179</v>
      </c>
      <c r="B186" s="15"/>
      <c r="C186" s="14"/>
      <c r="D186" s="15"/>
      <c r="E186" s="84"/>
      <c r="F186" s="16"/>
      <c r="G186" s="14"/>
      <c r="H186" s="324"/>
      <c r="I186" s="17"/>
      <c r="J186" s="325">
        <f t="shared" si="10"/>
        <v>0</v>
      </c>
      <c r="K186" s="324"/>
      <c r="L186" s="17"/>
      <c r="M186" s="56"/>
      <c r="N186" s="17">
        <f t="shared" si="11"/>
        <v>0</v>
      </c>
      <c r="O186" s="39" t="str">
        <f t="shared" si="12"/>
        <v/>
      </c>
      <c r="P186" s="56" t="str">
        <f t="shared" si="13"/>
        <v/>
      </c>
      <c r="Q186" s="68"/>
    </row>
    <row r="187" customHeight="1" spans="1:17">
      <c r="A187" s="14">
        <v>180</v>
      </c>
      <c r="B187" s="15"/>
      <c r="C187" s="14"/>
      <c r="D187" s="15"/>
      <c r="E187" s="84"/>
      <c r="F187" s="16"/>
      <c r="G187" s="14"/>
      <c r="H187" s="324"/>
      <c r="I187" s="17"/>
      <c r="J187" s="325">
        <f t="shared" si="10"/>
        <v>0</v>
      </c>
      <c r="K187" s="324"/>
      <c r="L187" s="105"/>
      <c r="M187" s="56"/>
      <c r="N187" s="17">
        <f t="shared" si="11"/>
        <v>0</v>
      </c>
      <c r="O187" s="39" t="str">
        <f t="shared" si="12"/>
        <v/>
      </c>
      <c r="P187" s="56" t="str">
        <f t="shared" si="13"/>
        <v/>
      </c>
      <c r="Q187" s="68"/>
    </row>
    <row r="188" customHeight="1" spans="1:17">
      <c r="A188" s="14">
        <v>181</v>
      </c>
      <c r="B188" s="15"/>
      <c r="C188" s="14"/>
      <c r="D188" s="15"/>
      <c r="E188" s="84"/>
      <c r="F188" s="16"/>
      <c r="G188" s="14"/>
      <c r="H188" s="324"/>
      <c r="I188" s="17"/>
      <c r="J188" s="325">
        <f t="shared" si="10"/>
        <v>0</v>
      </c>
      <c r="K188" s="324"/>
      <c r="L188" s="17"/>
      <c r="M188" s="56"/>
      <c r="N188" s="17">
        <f t="shared" si="11"/>
        <v>0</v>
      </c>
      <c r="O188" s="39" t="str">
        <f t="shared" si="12"/>
        <v/>
      </c>
      <c r="P188" s="56" t="str">
        <f t="shared" si="13"/>
        <v/>
      </c>
      <c r="Q188" s="18"/>
    </row>
    <row r="189" customHeight="1" spans="1:17">
      <c r="A189" s="14">
        <v>182</v>
      </c>
      <c r="B189" s="15"/>
      <c r="C189" s="14"/>
      <c r="D189" s="15"/>
      <c r="E189" s="84"/>
      <c r="F189" s="16"/>
      <c r="G189" s="14"/>
      <c r="H189" s="324"/>
      <c r="I189" s="17"/>
      <c r="J189" s="325">
        <f t="shared" si="10"/>
        <v>0</v>
      </c>
      <c r="K189" s="324"/>
      <c r="L189" s="17"/>
      <c r="M189" s="56"/>
      <c r="N189" s="17">
        <f t="shared" si="11"/>
        <v>0</v>
      </c>
      <c r="O189" s="39" t="str">
        <f t="shared" si="12"/>
        <v/>
      </c>
      <c r="P189" s="56" t="str">
        <f t="shared" si="13"/>
        <v/>
      </c>
      <c r="Q189" s="18"/>
    </row>
    <row r="190" customHeight="1" spans="1:17">
      <c r="A190" s="14">
        <v>183</v>
      </c>
      <c r="B190" s="15"/>
      <c r="C190" s="14"/>
      <c r="D190" s="15"/>
      <c r="E190" s="84"/>
      <c r="F190" s="16"/>
      <c r="G190" s="14"/>
      <c r="H190" s="324"/>
      <c r="I190" s="17"/>
      <c r="J190" s="325">
        <f t="shared" si="10"/>
        <v>0</v>
      </c>
      <c r="K190" s="324"/>
      <c r="L190" s="105"/>
      <c r="M190" s="56"/>
      <c r="N190" s="17">
        <f t="shared" si="11"/>
        <v>0</v>
      </c>
      <c r="O190" s="39" t="str">
        <f t="shared" si="12"/>
        <v/>
      </c>
      <c r="P190" s="56" t="str">
        <f t="shared" si="13"/>
        <v/>
      </c>
      <c r="Q190" s="68"/>
    </row>
    <row r="191" customHeight="1" spans="1:17">
      <c r="A191" s="14">
        <v>184</v>
      </c>
      <c r="B191" s="15"/>
      <c r="C191" s="14"/>
      <c r="D191" s="15"/>
      <c r="E191" s="84"/>
      <c r="F191" s="16"/>
      <c r="G191" s="14"/>
      <c r="H191" s="324"/>
      <c r="I191" s="17"/>
      <c r="J191" s="325">
        <f t="shared" si="10"/>
        <v>0</v>
      </c>
      <c r="K191" s="324"/>
      <c r="L191" s="105"/>
      <c r="M191" s="56"/>
      <c r="N191" s="17">
        <f t="shared" si="11"/>
        <v>0</v>
      </c>
      <c r="O191" s="39" t="str">
        <f t="shared" si="12"/>
        <v/>
      </c>
      <c r="P191" s="56" t="str">
        <f t="shared" si="13"/>
        <v/>
      </c>
      <c r="Q191" s="68"/>
    </row>
    <row r="192" customHeight="1" spans="1:17">
      <c r="A192" s="14">
        <v>185</v>
      </c>
      <c r="B192" s="15"/>
      <c r="C192" s="14"/>
      <c r="D192" s="15"/>
      <c r="E192" s="84"/>
      <c r="F192" s="16"/>
      <c r="G192" s="14"/>
      <c r="H192" s="324"/>
      <c r="I192" s="17"/>
      <c r="J192" s="325">
        <f t="shared" si="10"/>
        <v>0</v>
      </c>
      <c r="K192" s="324"/>
      <c r="L192" s="105"/>
      <c r="M192" s="56"/>
      <c r="N192" s="17">
        <f t="shared" si="11"/>
        <v>0</v>
      </c>
      <c r="O192" s="39" t="str">
        <f t="shared" si="12"/>
        <v/>
      </c>
      <c r="P192" s="56" t="str">
        <f t="shared" si="13"/>
        <v/>
      </c>
      <c r="Q192" s="68"/>
    </row>
    <row r="193" customHeight="1" spans="1:17">
      <c r="A193" s="14">
        <v>186</v>
      </c>
      <c r="B193" s="15"/>
      <c r="C193" s="14"/>
      <c r="D193" s="15"/>
      <c r="E193" s="84"/>
      <c r="F193" s="16"/>
      <c r="G193" s="14"/>
      <c r="H193" s="324"/>
      <c r="I193" s="17"/>
      <c r="J193" s="325">
        <f t="shared" si="10"/>
        <v>0</v>
      </c>
      <c r="K193" s="324"/>
      <c r="L193" s="17"/>
      <c r="M193" s="56"/>
      <c r="N193" s="17">
        <f t="shared" si="11"/>
        <v>0</v>
      </c>
      <c r="O193" s="39" t="str">
        <f t="shared" si="12"/>
        <v/>
      </c>
      <c r="P193" s="56" t="str">
        <f t="shared" si="13"/>
        <v/>
      </c>
      <c r="Q193" s="18"/>
    </row>
    <row r="194" customHeight="1" spans="1:17">
      <c r="A194" s="14">
        <v>187</v>
      </c>
      <c r="B194" s="15"/>
      <c r="C194" s="14"/>
      <c r="D194" s="15"/>
      <c r="E194" s="84"/>
      <c r="F194" s="16"/>
      <c r="G194" s="14"/>
      <c r="H194" s="324"/>
      <c r="I194" s="17"/>
      <c r="J194" s="325">
        <f t="shared" si="10"/>
        <v>0</v>
      </c>
      <c r="K194" s="324"/>
      <c r="L194" s="17"/>
      <c r="M194" s="56"/>
      <c r="N194" s="17">
        <f t="shared" si="11"/>
        <v>0</v>
      </c>
      <c r="O194" s="39" t="str">
        <f t="shared" si="12"/>
        <v/>
      </c>
      <c r="P194" s="56" t="str">
        <f t="shared" si="13"/>
        <v/>
      </c>
      <c r="Q194" s="18"/>
    </row>
    <row r="195" customHeight="1" spans="1:17">
      <c r="A195" s="14">
        <v>188</v>
      </c>
      <c r="B195" s="15"/>
      <c r="C195" s="14"/>
      <c r="D195" s="15"/>
      <c r="E195" s="84"/>
      <c r="F195" s="16"/>
      <c r="G195" s="14"/>
      <c r="H195" s="324"/>
      <c r="I195" s="17"/>
      <c r="J195" s="325">
        <f t="shared" si="10"/>
        <v>0</v>
      </c>
      <c r="K195" s="324"/>
      <c r="L195" s="17"/>
      <c r="M195" s="56"/>
      <c r="N195" s="17">
        <f t="shared" si="11"/>
        <v>0</v>
      </c>
      <c r="O195" s="39" t="str">
        <f t="shared" si="12"/>
        <v/>
      </c>
      <c r="P195" s="56" t="str">
        <f t="shared" si="13"/>
        <v/>
      </c>
      <c r="Q195" s="18"/>
    </row>
    <row r="196" customHeight="1" spans="1:17">
      <c r="A196" s="14">
        <v>189</v>
      </c>
      <c r="B196" s="15"/>
      <c r="C196" s="14"/>
      <c r="D196" s="15"/>
      <c r="E196" s="84"/>
      <c r="F196" s="16"/>
      <c r="G196" s="14"/>
      <c r="H196" s="324"/>
      <c r="I196" s="17"/>
      <c r="J196" s="325">
        <f t="shared" si="10"/>
        <v>0</v>
      </c>
      <c r="K196" s="324"/>
      <c r="L196" s="17"/>
      <c r="M196" s="56"/>
      <c r="N196" s="17">
        <f t="shared" si="11"/>
        <v>0</v>
      </c>
      <c r="O196" s="39" t="str">
        <f t="shared" si="12"/>
        <v/>
      </c>
      <c r="P196" s="56" t="str">
        <f t="shared" si="13"/>
        <v/>
      </c>
      <c r="Q196" s="18"/>
    </row>
    <row r="197" customHeight="1" spans="1:17">
      <c r="A197" s="14">
        <v>190</v>
      </c>
      <c r="B197" s="15"/>
      <c r="C197" s="14"/>
      <c r="D197" s="15"/>
      <c r="E197" s="84"/>
      <c r="F197" s="16"/>
      <c r="G197" s="14"/>
      <c r="H197" s="324"/>
      <c r="I197" s="17"/>
      <c r="J197" s="325">
        <f t="shared" si="10"/>
        <v>0</v>
      </c>
      <c r="K197" s="324"/>
      <c r="L197" s="105"/>
      <c r="M197" s="56"/>
      <c r="N197" s="17">
        <f t="shared" si="11"/>
        <v>0</v>
      </c>
      <c r="O197" s="39" t="str">
        <f t="shared" si="12"/>
        <v/>
      </c>
      <c r="P197" s="56" t="str">
        <f t="shared" si="13"/>
        <v/>
      </c>
      <c r="Q197" s="68"/>
    </row>
    <row r="198" customHeight="1" spans="1:17">
      <c r="A198" s="14">
        <v>191</v>
      </c>
      <c r="B198" s="15"/>
      <c r="C198" s="14"/>
      <c r="D198" s="15"/>
      <c r="E198" s="84"/>
      <c r="F198" s="16"/>
      <c r="G198" s="14"/>
      <c r="H198" s="324"/>
      <c r="I198" s="17"/>
      <c r="J198" s="325">
        <f t="shared" si="10"/>
        <v>0</v>
      </c>
      <c r="K198" s="324"/>
      <c r="L198" s="105"/>
      <c r="M198" s="56"/>
      <c r="N198" s="17">
        <f t="shared" si="11"/>
        <v>0</v>
      </c>
      <c r="O198" s="39" t="str">
        <f t="shared" si="12"/>
        <v/>
      </c>
      <c r="P198" s="56" t="str">
        <f t="shared" si="13"/>
        <v/>
      </c>
      <c r="Q198" s="68"/>
    </row>
    <row r="199" customHeight="1" spans="1:17">
      <c r="A199" s="14">
        <v>192</v>
      </c>
      <c r="B199" s="15"/>
      <c r="C199" s="14"/>
      <c r="D199" s="15"/>
      <c r="E199" s="84"/>
      <c r="F199" s="16"/>
      <c r="G199" s="14"/>
      <c r="H199" s="324"/>
      <c r="I199" s="17"/>
      <c r="J199" s="325">
        <f t="shared" si="10"/>
        <v>0</v>
      </c>
      <c r="K199" s="324"/>
      <c r="L199" s="105"/>
      <c r="M199" s="56"/>
      <c r="N199" s="17">
        <f t="shared" si="11"/>
        <v>0</v>
      </c>
      <c r="O199" s="39" t="str">
        <f t="shared" si="12"/>
        <v/>
      </c>
      <c r="P199" s="56" t="str">
        <f t="shared" si="13"/>
        <v/>
      </c>
      <c r="Q199" s="68"/>
    </row>
    <row r="200" customHeight="1" spans="1:17">
      <c r="A200" s="14">
        <v>193</v>
      </c>
      <c r="B200" s="15"/>
      <c r="C200" s="14"/>
      <c r="D200" s="15"/>
      <c r="E200" s="84"/>
      <c r="F200" s="16"/>
      <c r="G200" s="14"/>
      <c r="H200" s="324"/>
      <c r="I200" s="17"/>
      <c r="J200" s="325">
        <f t="shared" si="10"/>
        <v>0</v>
      </c>
      <c r="K200" s="324"/>
      <c r="L200" s="105"/>
      <c r="M200" s="56"/>
      <c r="N200" s="17">
        <f t="shared" si="11"/>
        <v>0</v>
      </c>
      <c r="O200" s="39" t="str">
        <f t="shared" si="12"/>
        <v/>
      </c>
      <c r="P200" s="56" t="str">
        <f t="shared" si="13"/>
        <v/>
      </c>
      <c r="Q200" s="68"/>
    </row>
    <row r="201" customHeight="1" spans="1:17">
      <c r="A201" s="14">
        <v>194</v>
      </c>
      <c r="B201" s="15"/>
      <c r="C201" s="14"/>
      <c r="D201" s="15"/>
      <c r="E201" s="84"/>
      <c r="F201" s="16"/>
      <c r="G201" s="14"/>
      <c r="H201" s="324"/>
      <c r="I201" s="17"/>
      <c r="J201" s="325">
        <f t="shared" ref="J201:J209" si="14">H201*I201</f>
        <v>0</v>
      </c>
      <c r="K201" s="324"/>
      <c r="L201" s="105"/>
      <c r="M201" s="56"/>
      <c r="N201" s="17">
        <f t="shared" ref="N201:N209" si="15">K201*L201*M201/100</f>
        <v>0</v>
      </c>
      <c r="O201" s="39" t="str">
        <f t="shared" si="12"/>
        <v/>
      </c>
      <c r="P201" s="56" t="str">
        <f t="shared" si="13"/>
        <v/>
      </c>
      <c r="Q201" s="68"/>
    </row>
    <row r="202" customHeight="1" spans="1:17">
      <c r="A202" s="14">
        <v>195</v>
      </c>
      <c r="B202" s="15"/>
      <c r="C202" s="14"/>
      <c r="D202" s="15"/>
      <c r="E202" s="84"/>
      <c r="F202" s="16"/>
      <c r="G202" s="14"/>
      <c r="H202" s="324"/>
      <c r="I202" s="17"/>
      <c r="J202" s="325">
        <f t="shared" si="14"/>
        <v>0</v>
      </c>
      <c r="K202" s="324"/>
      <c r="L202" s="17"/>
      <c r="M202" s="56"/>
      <c r="N202" s="17">
        <f t="shared" si="15"/>
        <v>0</v>
      </c>
      <c r="O202" s="39" t="str">
        <f t="shared" si="12"/>
        <v/>
      </c>
      <c r="P202" s="56" t="str">
        <f t="shared" si="13"/>
        <v/>
      </c>
      <c r="Q202" s="18"/>
    </row>
    <row r="203" customHeight="1" spans="1:17">
      <c r="A203" s="14">
        <v>196</v>
      </c>
      <c r="B203" s="15"/>
      <c r="C203" s="14"/>
      <c r="D203" s="15"/>
      <c r="E203" s="84"/>
      <c r="F203" s="16"/>
      <c r="G203" s="14"/>
      <c r="H203" s="324"/>
      <c r="I203" s="17"/>
      <c r="J203" s="325">
        <f t="shared" si="14"/>
        <v>0</v>
      </c>
      <c r="K203" s="324"/>
      <c r="L203" s="17"/>
      <c r="M203" s="56"/>
      <c r="N203" s="17">
        <f t="shared" si="15"/>
        <v>0</v>
      </c>
      <c r="O203" s="39" t="str">
        <f t="shared" si="12"/>
        <v/>
      </c>
      <c r="P203" s="56" t="str">
        <f t="shared" si="13"/>
        <v/>
      </c>
      <c r="Q203" s="18"/>
    </row>
    <row r="204" customHeight="1" spans="1:17">
      <c r="A204" s="14">
        <v>197</v>
      </c>
      <c r="B204" s="15"/>
      <c r="C204" s="14"/>
      <c r="D204" s="15"/>
      <c r="E204" s="84"/>
      <c r="F204" s="16"/>
      <c r="G204" s="14"/>
      <c r="H204" s="324"/>
      <c r="I204" s="17"/>
      <c r="J204" s="325">
        <f t="shared" si="14"/>
        <v>0</v>
      </c>
      <c r="K204" s="324"/>
      <c r="L204" s="105"/>
      <c r="M204" s="56"/>
      <c r="N204" s="17">
        <f t="shared" si="15"/>
        <v>0</v>
      </c>
      <c r="O204" s="39" t="str">
        <f t="shared" si="12"/>
        <v/>
      </c>
      <c r="P204" s="56" t="str">
        <f t="shared" si="13"/>
        <v/>
      </c>
      <c r="Q204" s="68"/>
    </row>
    <row r="205" customHeight="1" spans="1:17">
      <c r="A205" s="14">
        <v>198</v>
      </c>
      <c r="B205" s="15"/>
      <c r="C205" s="14"/>
      <c r="D205" s="15"/>
      <c r="E205" s="84"/>
      <c r="F205" s="16"/>
      <c r="G205" s="14"/>
      <c r="H205" s="324"/>
      <c r="I205" s="17"/>
      <c r="J205" s="325">
        <f t="shared" si="14"/>
        <v>0</v>
      </c>
      <c r="K205" s="324"/>
      <c r="L205" s="17"/>
      <c r="M205" s="56"/>
      <c r="N205" s="17">
        <f t="shared" si="15"/>
        <v>0</v>
      </c>
      <c r="O205" s="39" t="str">
        <f t="shared" si="12"/>
        <v/>
      </c>
      <c r="P205" s="56" t="str">
        <f t="shared" si="13"/>
        <v/>
      </c>
      <c r="Q205" s="18"/>
    </row>
    <row r="206" customHeight="1" spans="1:17">
      <c r="A206" s="14">
        <v>199</v>
      </c>
      <c r="B206" s="15"/>
      <c r="C206" s="14"/>
      <c r="D206" s="15"/>
      <c r="E206" s="84"/>
      <c r="F206" s="16"/>
      <c r="G206" s="14"/>
      <c r="H206" s="324"/>
      <c r="I206" s="17"/>
      <c r="J206" s="325">
        <f t="shared" si="14"/>
        <v>0</v>
      </c>
      <c r="K206" s="324"/>
      <c r="L206" s="105"/>
      <c r="M206" s="56"/>
      <c r="N206" s="17">
        <f t="shared" si="15"/>
        <v>0</v>
      </c>
      <c r="O206" s="39" t="str">
        <f t="shared" si="12"/>
        <v/>
      </c>
      <c r="P206" s="56" t="str">
        <f t="shared" si="13"/>
        <v/>
      </c>
      <c r="Q206" s="68"/>
    </row>
    <row r="207" customHeight="1" spans="1:17">
      <c r="A207" s="14">
        <v>200</v>
      </c>
      <c r="B207" s="15"/>
      <c r="C207" s="14"/>
      <c r="D207" s="15"/>
      <c r="E207" s="84"/>
      <c r="F207" s="16"/>
      <c r="G207" s="14"/>
      <c r="H207" s="324"/>
      <c r="I207" s="17"/>
      <c r="J207" s="325">
        <f t="shared" si="14"/>
        <v>0</v>
      </c>
      <c r="K207" s="324"/>
      <c r="L207" s="17"/>
      <c r="M207" s="56"/>
      <c r="N207" s="17">
        <f t="shared" si="15"/>
        <v>0</v>
      </c>
      <c r="O207" s="39" t="str">
        <f t="shared" si="12"/>
        <v/>
      </c>
      <c r="P207" s="56" t="str">
        <f t="shared" si="13"/>
        <v/>
      </c>
      <c r="Q207" s="18"/>
    </row>
    <row r="208" customHeight="1" spans="1:17">
      <c r="A208" s="14">
        <v>201</v>
      </c>
      <c r="B208" s="15"/>
      <c r="C208" s="14"/>
      <c r="D208" s="15"/>
      <c r="E208" s="84"/>
      <c r="F208" s="16"/>
      <c r="G208" s="14"/>
      <c r="H208" s="324"/>
      <c r="I208" s="17"/>
      <c r="J208" s="325">
        <f t="shared" si="14"/>
        <v>0</v>
      </c>
      <c r="K208" s="324"/>
      <c r="L208" s="17"/>
      <c r="M208" s="56"/>
      <c r="N208" s="17">
        <f t="shared" si="15"/>
        <v>0</v>
      </c>
      <c r="O208" s="39" t="str">
        <f t="shared" si="12"/>
        <v/>
      </c>
      <c r="P208" s="56" t="str">
        <f t="shared" si="13"/>
        <v/>
      </c>
      <c r="Q208" s="18"/>
    </row>
    <row r="209" customHeight="1" spans="1:17">
      <c r="A209" s="14">
        <v>202</v>
      </c>
      <c r="B209" s="15"/>
      <c r="C209" s="14"/>
      <c r="D209" s="15"/>
      <c r="E209" s="84"/>
      <c r="F209" s="16"/>
      <c r="G209" s="14"/>
      <c r="H209" s="324"/>
      <c r="I209" s="17"/>
      <c r="J209" s="325">
        <f t="shared" si="14"/>
        <v>0</v>
      </c>
      <c r="K209" s="324"/>
      <c r="L209" s="17"/>
      <c r="M209" s="56"/>
      <c r="N209" s="17">
        <f t="shared" si="15"/>
        <v>0</v>
      </c>
      <c r="O209" s="39" t="str">
        <f t="shared" si="12"/>
        <v/>
      </c>
      <c r="P209" s="56" t="str">
        <f t="shared" si="13"/>
        <v/>
      </c>
      <c r="Q209" s="18"/>
    </row>
    <row r="210" hidden="1" customHeight="1" spans="1:17">
      <c r="A210" s="14"/>
      <c r="B210" s="15"/>
      <c r="C210" s="15"/>
      <c r="D210" s="15"/>
      <c r="E210" s="15"/>
      <c r="F210" s="326"/>
      <c r="G210" s="14"/>
      <c r="H210" s="324"/>
      <c r="I210" s="17"/>
      <c r="J210" s="327"/>
      <c r="K210" s="324"/>
      <c r="L210" s="105"/>
      <c r="M210" s="56"/>
      <c r="N210" s="17"/>
      <c r="O210" s="39"/>
      <c r="P210" s="56"/>
      <c r="Q210" s="18"/>
    </row>
    <row r="211" hidden="1" customHeight="1" spans="1:17">
      <c r="A211" s="14"/>
      <c r="B211" s="15"/>
      <c r="C211" s="15"/>
      <c r="D211" s="15"/>
      <c r="E211" s="15"/>
      <c r="F211" s="326"/>
      <c r="G211" s="14"/>
      <c r="H211" s="324"/>
      <c r="I211" s="17"/>
      <c r="J211" s="327"/>
      <c r="K211" s="324"/>
      <c r="L211" s="105"/>
      <c r="M211" s="56"/>
      <c r="N211" s="17"/>
      <c r="O211" s="39"/>
      <c r="P211" s="56"/>
      <c r="Q211" s="18"/>
    </row>
    <row r="212" hidden="1" customHeight="1" spans="1:17">
      <c r="A212" s="14"/>
      <c r="B212" s="15"/>
      <c r="C212" s="15"/>
      <c r="D212" s="15"/>
      <c r="E212" s="15"/>
      <c r="F212" s="326"/>
      <c r="G212" s="14"/>
      <c r="H212" s="324"/>
      <c r="I212" s="17"/>
      <c r="J212" s="327"/>
      <c r="K212" s="324"/>
      <c r="L212" s="105"/>
      <c r="M212" s="56"/>
      <c r="N212" s="17"/>
      <c r="O212" s="39"/>
      <c r="P212" s="56"/>
      <c r="Q212" s="18"/>
    </row>
    <row r="213" hidden="1" customHeight="1" spans="1:17">
      <c r="A213" s="14"/>
      <c r="B213" s="15"/>
      <c r="C213" s="15"/>
      <c r="D213" s="15"/>
      <c r="E213" s="15"/>
      <c r="F213" s="326"/>
      <c r="G213" s="14"/>
      <c r="H213" s="324"/>
      <c r="I213" s="17"/>
      <c r="J213" s="327"/>
      <c r="K213" s="324"/>
      <c r="L213" s="105"/>
      <c r="M213" s="56"/>
      <c r="N213" s="17"/>
      <c r="O213" s="39"/>
      <c r="P213" s="56"/>
      <c r="Q213" s="18"/>
    </row>
    <row r="214" hidden="1" customHeight="1" spans="1:17">
      <c r="A214" s="14"/>
      <c r="B214" s="15"/>
      <c r="C214" s="15"/>
      <c r="D214" s="15"/>
      <c r="E214" s="15"/>
      <c r="F214" s="326"/>
      <c r="G214" s="14"/>
      <c r="H214" s="324"/>
      <c r="I214" s="17"/>
      <c r="J214" s="327"/>
      <c r="K214" s="324"/>
      <c r="L214" s="105"/>
      <c r="M214" s="56"/>
      <c r="N214" s="17"/>
      <c r="O214" s="39"/>
      <c r="P214" s="56"/>
      <c r="Q214" s="18"/>
    </row>
    <row r="215" hidden="1" customHeight="1" spans="1:17">
      <c r="A215" s="14"/>
      <c r="B215" s="15"/>
      <c r="C215" s="15"/>
      <c r="D215" s="15"/>
      <c r="E215" s="15"/>
      <c r="F215" s="326"/>
      <c r="G215" s="14"/>
      <c r="H215" s="324"/>
      <c r="I215" s="17"/>
      <c r="J215" s="327"/>
      <c r="K215" s="324"/>
      <c r="L215" s="105"/>
      <c r="M215" s="56"/>
      <c r="N215" s="17"/>
      <c r="O215" s="39"/>
      <c r="P215" s="56"/>
      <c r="Q215" s="18"/>
    </row>
    <row r="216" hidden="1" customHeight="1" spans="1:17">
      <c r="A216" s="14"/>
      <c r="B216" s="15"/>
      <c r="C216" s="15"/>
      <c r="D216" s="15"/>
      <c r="E216" s="15"/>
      <c r="F216" s="326"/>
      <c r="G216" s="14"/>
      <c r="H216" s="324"/>
      <c r="I216" s="17"/>
      <c r="J216" s="327"/>
      <c r="K216" s="324"/>
      <c r="L216" s="105"/>
      <c r="M216" s="56"/>
      <c r="N216" s="17"/>
      <c r="O216" s="39"/>
      <c r="P216" s="56"/>
      <c r="Q216" s="18"/>
    </row>
    <row r="217" hidden="1" customHeight="1" spans="1:17">
      <c r="A217" s="14"/>
      <c r="B217" s="15"/>
      <c r="C217" s="15"/>
      <c r="D217" s="15"/>
      <c r="E217" s="15"/>
      <c r="F217" s="326"/>
      <c r="G217" s="14"/>
      <c r="H217" s="324"/>
      <c r="I217" s="17"/>
      <c r="J217" s="327"/>
      <c r="K217" s="324"/>
      <c r="L217" s="105"/>
      <c r="M217" s="56"/>
      <c r="N217" s="17"/>
      <c r="O217" s="39"/>
      <c r="P217" s="56"/>
      <c r="Q217" s="18"/>
    </row>
    <row r="218" hidden="1" customHeight="1" spans="1:17">
      <c r="A218" s="14"/>
      <c r="B218" s="15"/>
      <c r="C218" s="15"/>
      <c r="D218" s="15"/>
      <c r="E218" s="15"/>
      <c r="F218" s="326"/>
      <c r="G218" s="14"/>
      <c r="H218" s="324"/>
      <c r="I218" s="17"/>
      <c r="J218" s="327"/>
      <c r="K218" s="324"/>
      <c r="L218" s="105"/>
      <c r="M218" s="56"/>
      <c r="N218" s="17"/>
      <c r="O218" s="39" t="str">
        <f>IF(N218-J218&lt;&gt;0,N218-J218,IF(J218&lt;&gt;0,0,""))</f>
        <v/>
      </c>
      <c r="P218" s="56" t="str">
        <f>IF(J218=0,"",(N218-J218)/J218*100)</f>
        <v/>
      </c>
      <c r="Q218" s="18"/>
    </row>
    <row r="219" customHeight="1" spans="1:17">
      <c r="A219" s="20" t="s">
        <v>329</v>
      </c>
      <c r="B219" s="117"/>
      <c r="C219" s="118"/>
      <c r="D219" s="21"/>
      <c r="E219" s="21"/>
      <c r="F219" s="21"/>
      <c r="G219" s="18"/>
      <c r="H219" s="324"/>
      <c r="I219" s="17"/>
      <c r="J219" s="328">
        <f>SUM(J8:J218)</f>
        <v>0</v>
      </c>
      <c r="K219" s="324"/>
      <c r="L219" s="105"/>
      <c r="M219" s="56"/>
      <c r="N219" s="17">
        <f>SUM(N8:N218)</f>
        <v>0</v>
      </c>
      <c r="O219" s="39" t="str">
        <f>IF(N219-J219&lt;&gt;0,N219-J219,IF(J219&lt;&gt;0,0,""))</f>
        <v/>
      </c>
      <c r="P219" s="56" t="str">
        <f>IF(J219=0,"",(N219-J219)/J219*100)</f>
        <v/>
      </c>
      <c r="Q219" s="18"/>
    </row>
    <row r="220" customHeight="1" spans="1:17">
      <c r="A220" s="22" t="e">
        <f>#REF!&amp;#REF!</f>
        <v>#REF!</v>
      </c>
      <c r="B220" s="9"/>
      <c r="C220" s="9"/>
      <c r="D220" s="9"/>
      <c r="E220" s="9"/>
      <c r="F220" s="9"/>
      <c r="G220" s="9"/>
      <c r="H220" s="8"/>
      <c r="I220" s="9"/>
      <c r="J220" s="8"/>
      <c r="K220" s="23"/>
      <c r="L220" s="23" t="e">
        <f>"评估人员："&amp;#REF!</f>
        <v>#REF!</v>
      </c>
      <c r="M220" s="23"/>
      <c r="N220" s="23"/>
      <c r="O220" s="23"/>
      <c r="P220" s="23"/>
      <c r="Q220" s="9"/>
    </row>
    <row r="221" customHeight="1" spans="1:17">
      <c r="A221" s="22" t="e">
        <f>CONCATENATE(#REF!,#REF!,#REF!,#REF!,#REF!,#REF!,#REF!)</f>
        <v>#REF!</v>
      </c>
      <c r="B221" s="9"/>
      <c r="C221" s="9"/>
      <c r="D221" s="9"/>
      <c r="E221" s="9"/>
      <c r="F221" s="9"/>
      <c r="G221" s="9"/>
      <c r="H221" s="9"/>
      <c r="I221" s="9"/>
      <c r="J221" s="9"/>
      <c r="K221" s="23"/>
      <c r="L221" s="23"/>
      <c r="M221" s="23"/>
      <c r="N221" s="23"/>
      <c r="O221" s="23"/>
      <c r="P221" s="23"/>
      <c r="Q221" s="9"/>
    </row>
  </sheetData>
  <autoFilter ref="A7:Q209">
    <extLst/>
  </autoFilter>
  <mergeCells count="17">
    <mergeCell ref="A2:Q2"/>
    <mergeCell ref="A3:Q3"/>
    <mergeCell ref="A4:Q4"/>
    <mergeCell ref="H6:J6"/>
    <mergeCell ref="L6:N6"/>
    <mergeCell ref="A219:C219"/>
    <mergeCell ref="A6:A7"/>
    <mergeCell ref="B6:B7"/>
    <mergeCell ref="C6:C7"/>
    <mergeCell ref="D6:D7"/>
    <mergeCell ref="E6:E7"/>
    <mergeCell ref="F6:F7"/>
    <mergeCell ref="G6:G7"/>
    <mergeCell ref="K6:K7"/>
    <mergeCell ref="O6:O7"/>
    <mergeCell ref="P6:P7"/>
    <mergeCell ref="Q6:Q7"/>
  </mergeCells>
  <hyperlinks>
    <hyperlink ref="A1" location="索引目录!E29" display="返回索引页"/>
    <hyperlink ref="B1" location="存货汇总!B17" display="返回存货汇总表"/>
  </hyperlinks>
  <printOptions horizontalCentered="1"/>
  <pageMargins left="0.354166666666667" right="0.354166666666667" top="0.739583333333333" bottom="0.4" header="0.95" footer="0.289583333333333"/>
  <pageSetup paperSize="9" scale="95" fitToHeight="0" orientation="landscape"/>
  <headerFooter alignWithMargins="0">
    <oddHeader>&amp;R&amp;"宋体,常规"&amp;10表&amp;"Times New Roman,常规"3-9-9
&amp;"宋体,常规"共&amp;"Times New Roman,常规"&amp;N&amp;"宋体,常规"页第&amp;"Times New Roman,常规"&amp;P&amp;"宋体,常规"页</oddHeader>
    <oddFooter>&amp;C&amp;"宋体,常规"&amp;9&amp;P/&amp;N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2" sqref="A2:M2"/>
    </sheetView>
  </sheetViews>
  <sheetFormatPr defaultColWidth="9" defaultRowHeight="15.75" customHeight="1"/>
  <cols>
    <col min="1" max="1" width="5.75" customWidth="1"/>
    <col min="2" max="2" width="15.5833333333333" customWidth="1"/>
    <col min="3" max="3" width="1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1" t="s">
        <v>126</v>
      </c>
      <c r="B1" s="24" t="s">
        <v>395</v>
      </c>
      <c r="C1" s="25"/>
      <c r="D1" s="25"/>
      <c r="E1" s="25"/>
      <c r="F1" s="25"/>
      <c r="G1" s="25"/>
      <c r="H1" s="4"/>
      <c r="I1" s="4"/>
      <c r="J1" s="4"/>
      <c r="K1" s="4"/>
      <c r="L1" s="4"/>
      <c r="M1" s="25"/>
    </row>
    <row r="2" ht="30" hidden="1" customHeight="1" spans="1:13">
      <c r="A2" s="5" t="s">
        <v>528</v>
      </c>
      <c r="B2" s="26"/>
      <c r="C2" s="26"/>
      <c r="D2" s="26"/>
      <c r="E2" s="26"/>
      <c r="F2" s="26"/>
      <c r="G2" s="26"/>
      <c r="H2" s="26"/>
      <c r="I2" s="26"/>
      <c r="J2" s="26"/>
      <c r="K2" s="26"/>
      <c r="L2" s="26"/>
      <c r="M2" s="26"/>
    </row>
    <row r="3" ht="30" customHeight="1" spans="1:13">
      <c r="A3" s="5" t="s">
        <v>529</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300"/>
      <c r="F5" s="300"/>
      <c r="G5" s="300"/>
      <c r="H5" s="10"/>
      <c r="I5" s="10"/>
      <c r="J5" s="10"/>
      <c r="K5" s="10"/>
      <c r="L5" s="10"/>
      <c r="M5" s="11" t="s">
        <v>159</v>
      </c>
    </row>
    <row r="6" ht="18" customHeight="1" spans="1:13">
      <c r="A6" s="12" t="s">
        <v>161</v>
      </c>
      <c r="B6" s="12" t="s">
        <v>411</v>
      </c>
      <c r="C6" s="12" t="s">
        <v>530</v>
      </c>
      <c r="D6" s="78" t="s">
        <v>400</v>
      </c>
      <c r="E6" s="29" t="s">
        <v>196</v>
      </c>
      <c r="F6" s="29"/>
      <c r="G6" s="30"/>
      <c r="H6" s="323" t="s">
        <v>401</v>
      </c>
      <c r="I6" s="12" t="s">
        <v>197</v>
      </c>
      <c r="J6" s="12"/>
      <c r="K6" s="12" t="s">
        <v>198</v>
      </c>
      <c r="L6" s="78" t="s">
        <v>269</v>
      </c>
      <c r="M6" s="12" t="s">
        <v>164</v>
      </c>
    </row>
    <row r="7" ht="18" customHeight="1" spans="1:13">
      <c r="A7" s="12"/>
      <c r="B7" s="12"/>
      <c r="C7" s="12"/>
      <c r="D7" s="79"/>
      <c r="E7" s="32" t="s">
        <v>405</v>
      </c>
      <c r="F7" s="12" t="s">
        <v>406</v>
      </c>
      <c r="G7" s="12" t="s">
        <v>407</v>
      </c>
      <c r="H7" s="323"/>
      <c r="I7" s="12" t="s">
        <v>408</v>
      </c>
      <c r="J7" s="12" t="s">
        <v>407</v>
      </c>
      <c r="K7" s="12"/>
      <c r="L7" s="79"/>
      <c r="M7" s="12"/>
    </row>
    <row r="8" customHeight="1" spans="1:13">
      <c r="A8" s="74"/>
      <c r="B8" s="80"/>
      <c r="C8" s="14"/>
      <c r="D8" s="81"/>
      <c r="E8" s="82"/>
      <c r="F8" s="17" t="str">
        <f>IF(E8=0,"",G8/E8)</f>
        <v/>
      </c>
      <c r="G8" s="83"/>
      <c r="H8" s="296"/>
      <c r="I8" s="17"/>
      <c r="J8" s="17"/>
      <c r="K8" s="39" t="str">
        <f>IF(J8-G8&lt;&gt;0,J8-G8,IF(G8&lt;&gt;0,0,""))</f>
        <v/>
      </c>
      <c r="L8" s="56" t="str">
        <f>IF(G8=0,"",(J8-G8)/G8*100)</f>
        <v/>
      </c>
      <c r="M8" s="18"/>
    </row>
    <row r="9" customHeight="1" spans="1:13">
      <c r="A9" s="14"/>
      <c r="B9" s="15"/>
      <c r="C9" s="14"/>
      <c r="D9" s="18"/>
      <c r="E9" s="86"/>
      <c r="F9" s="17"/>
      <c r="G9" s="119"/>
      <c r="H9" s="296"/>
      <c r="I9" s="17"/>
      <c r="J9" s="17"/>
      <c r="K9" s="39" t="str">
        <f t="shared" ref="K9:K28" si="0">IF(J9-G9&lt;&gt;0,J9-G9,IF(G9&lt;&gt;0,0,""))</f>
        <v/>
      </c>
      <c r="L9" s="56" t="str">
        <f t="shared" ref="L9:L28" si="1">IF(G9=0,"",(J9-G9)/G9*100)</f>
        <v/>
      </c>
      <c r="M9" s="18"/>
    </row>
    <row r="10" customHeight="1" spans="1:13">
      <c r="A10" s="14"/>
      <c r="B10" s="15"/>
      <c r="C10" s="14"/>
      <c r="D10" s="18"/>
      <c r="E10" s="86"/>
      <c r="F10" s="17"/>
      <c r="G10" s="119"/>
      <c r="H10" s="296"/>
      <c r="I10" s="17"/>
      <c r="J10" s="17"/>
      <c r="K10" s="39" t="str">
        <f t="shared" si="0"/>
        <v/>
      </c>
      <c r="L10" s="56" t="str">
        <f t="shared" si="1"/>
        <v/>
      </c>
      <c r="M10" s="18"/>
    </row>
    <row r="11" customHeight="1" spans="1:13">
      <c r="A11" s="14"/>
      <c r="B11" s="15"/>
      <c r="C11" s="14"/>
      <c r="D11" s="18"/>
      <c r="E11" s="86"/>
      <c r="F11" s="17"/>
      <c r="G11" s="119"/>
      <c r="H11" s="296"/>
      <c r="I11" s="17"/>
      <c r="J11" s="17"/>
      <c r="K11" s="39" t="str">
        <f t="shared" si="0"/>
        <v/>
      </c>
      <c r="L11" s="56" t="str">
        <f t="shared" si="1"/>
        <v/>
      </c>
      <c r="M11" s="18"/>
    </row>
    <row r="12" customHeight="1" spans="1:13">
      <c r="A12" s="14"/>
      <c r="B12" s="15"/>
      <c r="C12" s="14"/>
      <c r="D12" s="18"/>
      <c r="E12" s="86"/>
      <c r="F12" s="17"/>
      <c r="G12" s="119"/>
      <c r="H12" s="296"/>
      <c r="I12" s="17"/>
      <c r="J12" s="17"/>
      <c r="K12" s="39" t="str">
        <f t="shared" si="0"/>
        <v/>
      </c>
      <c r="L12" s="56" t="str">
        <f t="shared" si="1"/>
        <v/>
      </c>
      <c r="M12" s="18"/>
    </row>
    <row r="13" customHeight="1" spans="1:13">
      <c r="A13" s="14"/>
      <c r="B13" s="15"/>
      <c r="C13" s="14"/>
      <c r="D13" s="18"/>
      <c r="E13" s="86"/>
      <c r="F13" s="17"/>
      <c r="G13" s="119"/>
      <c r="H13" s="296"/>
      <c r="I13" s="17"/>
      <c r="J13" s="17"/>
      <c r="K13" s="39" t="str">
        <f t="shared" si="0"/>
        <v/>
      </c>
      <c r="L13" s="56" t="str">
        <f t="shared" si="1"/>
        <v/>
      </c>
      <c r="M13" s="18"/>
    </row>
    <row r="14" customHeight="1" spans="1:13">
      <c r="A14" s="14"/>
      <c r="B14" s="15"/>
      <c r="C14" s="14"/>
      <c r="D14" s="18"/>
      <c r="E14" s="86"/>
      <c r="F14" s="17"/>
      <c r="G14" s="119"/>
      <c r="H14" s="296"/>
      <c r="I14" s="17"/>
      <c r="J14" s="17"/>
      <c r="K14" s="39" t="str">
        <f t="shared" si="0"/>
        <v/>
      </c>
      <c r="L14" s="56" t="str">
        <f t="shared" si="1"/>
        <v/>
      </c>
      <c r="M14" s="18"/>
    </row>
    <row r="15" customHeight="1" spans="1:13">
      <c r="A15" s="14"/>
      <c r="B15" s="15"/>
      <c r="C15" s="14"/>
      <c r="D15" s="18"/>
      <c r="E15" s="86"/>
      <c r="F15" s="17"/>
      <c r="G15" s="119"/>
      <c r="H15" s="296"/>
      <c r="I15" s="17"/>
      <c r="J15" s="17"/>
      <c r="K15" s="39" t="str">
        <f t="shared" si="0"/>
        <v/>
      </c>
      <c r="L15" s="56" t="str">
        <f t="shared" si="1"/>
        <v/>
      </c>
      <c r="M15" s="18"/>
    </row>
    <row r="16" customHeight="1" spans="1:13">
      <c r="A16" s="14"/>
      <c r="B16" s="15"/>
      <c r="C16" s="14"/>
      <c r="D16" s="18"/>
      <c r="E16" s="86"/>
      <c r="F16" s="17"/>
      <c r="G16" s="119"/>
      <c r="H16" s="296"/>
      <c r="I16" s="17"/>
      <c r="J16" s="17"/>
      <c r="K16" s="39" t="str">
        <f t="shared" si="0"/>
        <v/>
      </c>
      <c r="L16" s="56" t="str">
        <f t="shared" si="1"/>
        <v/>
      </c>
      <c r="M16" s="18"/>
    </row>
    <row r="17" customHeight="1" spans="1:13">
      <c r="A17" s="14"/>
      <c r="B17" s="15"/>
      <c r="C17" s="14"/>
      <c r="D17" s="18"/>
      <c r="E17" s="86"/>
      <c r="F17" s="17"/>
      <c r="G17" s="119"/>
      <c r="H17" s="296"/>
      <c r="I17" s="17"/>
      <c r="J17" s="17"/>
      <c r="K17" s="39" t="str">
        <f t="shared" si="0"/>
        <v/>
      </c>
      <c r="L17" s="56" t="str">
        <f t="shared" si="1"/>
        <v/>
      </c>
      <c r="M17" s="18"/>
    </row>
    <row r="18" customHeight="1" spans="1:13">
      <c r="A18" s="14"/>
      <c r="B18" s="15"/>
      <c r="C18" s="14"/>
      <c r="D18" s="18"/>
      <c r="E18" s="86"/>
      <c r="F18" s="17"/>
      <c r="G18" s="119"/>
      <c r="H18" s="296"/>
      <c r="I18" s="17"/>
      <c r="J18" s="17"/>
      <c r="K18" s="39" t="str">
        <f t="shared" si="0"/>
        <v/>
      </c>
      <c r="L18" s="56" t="str">
        <f t="shared" si="1"/>
        <v/>
      </c>
      <c r="M18" s="18"/>
    </row>
    <row r="19" customHeight="1" spans="1:13">
      <c r="A19" s="14"/>
      <c r="B19" s="15"/>
      <c r="C19" s="14"/>
      <c r="D19" s="18"/>
      <c r="E19" s="86"/>
      <c r="F19" s="17"/>
      <c r="G19" s="119"/>
      <c r="H19" s="296"/>
      <c r="I19" s="17"/>
      <c r="J19" s="17"/>
      <c r="K19" s="39" t="str">
        <f t="shared" si="0"/>
        <v/>
      </c>
      <c r="L19" s="56" t="str">
        <f t="shared" si="1"/>
        <v/>
      </c>
      <c r="M19" s="18"/>
    </row>
    <row r="20" customHeight="1" spans="1:13">
      <c r="A20" s="14"/>
      <c r="B20" s="15"/>
      <c r="C20" s="14"/>
      <c r="D20" s="18"/>
      <c r="E20" s="86"/>
      <c r="F20" s="17"/>
      <c r="G20" s="119"/>
      <c r="H20" s="296"/>
      <c r="I20" s="17"/>
      <c r="J20" s="17"/>
      <c r="K20" s="39" t="str">
        <f t="shared" si="0"/>
        <v/>
      </c>
      <c r="L20" s="56" t="str">
        <f t="shared" si="1"/>
        <v/>
      </c>
      <c r="M20" s="18"/>
    </row>
    <row r="21" customHeight="1" spans="1:13">
      <c r="A21" s="14"/>
      <c r="B21" s="15"/>
      <c r="C21" s="14"/>
      <c r="D21" s="18"/>
      <c r="E21" s="86"/>
      <c r="F21" s="17"/>
      <c r="G21" s="119"/>
      <c r="H21" s="296"/>
      <c r="I21" s="17"/>
      <c r="J21" s="17"/>
      <c r="K21" s="39" t="str">
        <f t="shared" si="0"/>
        <v/>
      </c>
      <c r="L21" s="56" t="str">
        <f t="shared" si="1"/>
        <v/>
      </c>
      <c r="M21" s="18"/>
    </row>
    <row r="22" customHeight="1" spans="1:13">
      <c r="A22" s="14"/>
      <c r="B22" s="15"/>
      <c r="C22" s="14"/>
      <c r="D22" s="18"/>
      <c r="E22" s="86"/>
      <c r="F22" s="17"/>
      <c r="G22" s="119"/>
      <c r="H22" s="296"/>
      <c r="I22" s="17"/>
      <c r="J22" s="17"/>
      <c r="K22" s="39" t="str">
        <f t="shared" si="0"/>
        <v/>
      </c>
      <c r="L22" s="56" t="str">
        <f t="shared" si="1"/>
        <v/>
      </c>
      <c r="M22" s="18"/>
    </row>
    <row r="23" customHeight="1" spans="1:13">
      <c r="A23" s="14"/>
      <c r="B23" s="15"/>
      <c r="C23" s="14"/>
      <c r="D23" s="18"/>
      <c r="E23" s="86"/>
      <c r="F23" s="17"/>
      <c r="G23" s="119"/>
      <c r="H23" s="296"/>
      <c r="I23" s="17"/>
      <c r="J23" s="17"/>
      <c r="K23" s="39" t="str">
        <f t="shared" si="0"/>
        <v/>
      </c>
      <c r="L23" s="56" t="str">
        <f t="shared" si="1"/>
        <v/>
      </c>
      <c r="M23" s="18"/>
    </row>
    <row r="24" customHeight="1" spans="1:13">
      <c r="A24" s="14"/>
      <c r="B24" s="15"/>
      <c r="C24" s="14"/>
      <c r="D24" s="18"/>
      <c r="E24" s="86"/>
      <c r="F24" s="17"/>
      <c r="G24" s="119"/>
      <c r="H24" s="296"/>
      <c r="I24" s="17"/>
      <c r="J24" s="17"/>
      <c r="K24" s="39" t="str">
        <f t="shared" si="0"/>
        <v/>
      </c>
      <c r="L24" s="56" t="str">
        <f t="shared" si="1"/>
        <v/>
      </c>
      <c r="M24" s="18"/>
    </row>
    <row r="25" customHeight="1" spans="1:13">
      <c r="A25" s="14"/>
      <c r="B25" s="15"/>
      <c r="C25" s="14"/>
      <c r="D25" s="18"/>
      <c r="E25" s="86"/>
      <c r="F25" s="17"/>
      <c r="G25" s="119"/>
      <c r="H25" s="296"/>
      <c r="I25" s="17"/>
      <c r="J25" s="17"/>
      <c r="K25" s="39" t="str">
        <f t="shared" si="0"/>
        <v/>
      </c>
      <c r="L25" s="56" t="str">
        <f t="shared" si="1"/>
        <v/>
      </c>
      <c r="M25" s="18"/>
    </row>
    <row r="26" customHeight="1" spans="1:13">
      <c r="A26" s="14"/>
      <c r="B26" s="15"/>
      <c r="C26" s="14"/>
      <c r="D26" s="18"/>
      <c r="E26" s="86"/>
      <c r="F26" s="17"/>
      <c r="G26" s="119"/>
      <c r="H26" s="296"/>
      <c r="I26" s="17"/>
      <c r="J26" s="17"/>
      <c r="K26" s="39" t="str">
        <f t="shared" si="0"/>
        <v/>
      </c>
      <c r="L26" s="56" t="str">
        <f t="shared" si="1"/>
        <v/>
      </c>
      <c r="M26" s="18"/>
    </row>
    <row r="27" customHeight="1" spans="1:13">
      <c r="A27" s="14"/>
      <c r="B27" s="15"/>
      <c r="C27" s="14"/>
      <c r="D27" s="18"/>
      <c r="E27" s="86"/>
      <c r="F27" s="17"/>
      <c r="G27" s="119"/>
      <c r="H27" s="296"/>
      <c r="I27" s="17"/>
      <c r="J27" s="17"/>
      <c r="K27" s="39" t="str">
        <f t="shared" si="0"/>
        <v/>
      </c>
      <c r="L27" s="56" t="str">
        <f t="shared" si="1"/>
        <v/>
      </c>
      <c r="M27" s="18"/>
    </row>
    <row r="28" customHeight="1" spans="1:13">
      <c r="A28" s="20" t="s">
        <v>329</v>
      </c>
      <c r="B28" s="21"/>
      <c r="C28" s="14"/>
      <c r="D28" s="18"/>
      <c r="E28" s="86"/>
      <c r="F28" s="17">
        <f>SUM(F8:F27)</f>
        <v>0</v>
      </c>
      <c r="G28" s="119"/>
      <c r="H28" s="296"/>
      <c r="I28" s="17"/>
      <c r="J28" s="17">
        <f>SUM(J8:J27)</f>
        <v>0</v>
      </c>
      <c r="K28" s="39" t="str">
        <f t="shared" si="0"/>
        <v/>
      </c>
      <c r="L28" s="56" t="str">
        <f t="shared" si="1"/>
        <v/>
      </c>
      <c r="M28" s="18"/>
    </row>
    <row r="29" customHeight="1" spans="1:13">
      <c r="A29" s="22" t="e">
        <f>#REF!&amp;#REF!</f>
        <v>#REF!</v>
      </c>
      <c r="B29" s="9"/>
      <c r="C29" s="9"/>
      <c r="D29" s="9"/>
      <c r="E29" s="300"/>
      <c r="F29" s="300"/>
      <c r="G29" s="300"/>
      <c r="H29" s="23"/>
      <c r="I29" s="23" t="e">
        <f>"评估人员："&amp;#REF!</f>
        <v>#REF!</v>
      </c>
      <c r="J29" s="23"/>
      <c r="K29" s="23"/>
      <c r="L29" s="23"/>
      <c r="M29" s="9"/>
    </row>
    <row r="30" customHeight="1" spans="1:13">
      <c r="A30" s="22" t="e">
        <f>CONCATENATE(#REF!,#REF!,#REF!,#REF!,#REF!,#REF!,#REF!)</f>
        <v>#REF!</v>
      </c>
      <c r="B30" s="9"/>
      <c r="C30" s="9"/>
      <c r="D30" s="9"/>
      <c r="E30" s="300"/>
      <c r="F30" s="300"/>
      <c r="G30" s="300"/>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30" display="返回索引页"/>
    <hyperlink ref="B1" location="存货汇总!B18"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Roman,常规"3-9-10
&amp;"宋体,常规"共&amp;"Times New Roman,常规"&amp;N&amp;"宋体,常规"页第&amp;"Times New Roman,常规"&amp;P&amp;"宋体,常规"页</oddHead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2" sqref="A2:M2"/>
    </sheetView>
  </sheetViews>
  <sheetFormatPr defaultColWidth="9" defaultRowHeight="15.75" customHeight="1"/>
  <cols>
    <col min="1" max="1" width="5.75" customWidth="1"/>
    <col min="2" max="2" width="15.5833333333333" customWidth="1"/>
    <col min="3" max="3" width="1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1" t="s">
        <v>126</v>
      </c>
      <c r="B1" s="297" t="s">
        <v>395</v>
      </c>
      <c r="C1" s="25"/>
      <c r="D1" s="25"/>
      <c r="E1" s="25"/>
      <c r="F1" s="25"/>
      <c r="G1" s="25"/>
      <c r="H1" s="4"/>
      <c r="I1" s="4"/>
      <c r="J1" s="4"/>
      <c r="K1" s="4"/>
      <c r="L1" s="4"/>
      <c r="M1" s="25"/>
    </row>
    <row r="2" ht="30" hidden="1" customHeight="1" spans="1:13">
      <c r="A2" s="5" t="s">
        <v>531</v>
      </c>
      <c r="B2" s="26"/>
      <c r="C2" s="26"/>
      <c r="D2" s="26"/>
      <c r="E2" s="26"/>
      <c r="F2" s="26"/>
      <c r="G2" s="26"/>
      <c r="H2" s="26"/>
      <c r="I2" s="26"/>
      <c r="J2" s="26"/>
      <c r="K2" s="26"/>
      <c r="L2" s="26"/>
      <c r="M2" s="26"/>
    </row>
    <row r="3" ht="30" customHeight="1" spans="1:13">
      <c r="A3" s="5" t="s">
        <v>532</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300"/>
      <c r="F5" s="300"/>
      <c r="G5" s="300"/>
      <c r="H5" s="10"/>
      <c r="I5" s="10"/>
      <c r="J5" s="10"/>
      <c r="K5" s="10"/>
      <c r="L5" s="10"/>
      <c r="M5" s="11" t="s">
        <v>159</v>
      </c>
    </row>
    <row r="6" ht="18" customHeight="1" spans="1:13">
      <c r="A6" s="12" t="s">
        <v>161</v>
      </c>
      <c r="B6" s="12" t="s">
        <v>411</v>
      </c>
      <c r="C6" s="12" t="s">
        <v>533</v>
      </c>
      <c r="D6" s="78" t="s">
        <v>400</v>
      </c>
      <c r="E6" s="29" t="s">
        <v>196</v>
      </c>
      <c r="F6" s="29"/>
      <c r="G6" s="30"/>
      <c r="H6" s="323" t="s">
        <v>401</v>
      </c>
      <c r="I6" s="12" t="s">
        <v>197</v>
      </c>
      <c r="J6" s="12"/>
      <c r="K6" s="12" t="s">
        <v>198</v>
      </c>
      <c r="L6" s="78" t="s">
        <v>269</v>
      </c>
      <c r="M6" s="12" t="s">
        <v>164</v>
      </c>
    </row>
    <row r="7" ht="18" customHeight="1" spans="1:13">
      <c r="A7" s="12"/>
      <c r="B7" s="12"/>
      <c r="C7" s="12"/>
      <c r="D7" s="79"/>
      <c r="E7" s="12" t="s">
        <v>405</v>
      </c>
      <c r="F7" s="12" t="s">
        <v>406</v>
      </c>
      <c r="G7" s="12" t="s">
        <v>407</v>
      </c>
      <c r="H7" s="323"/>
      <c r="I7" s="12" t="s">
        <v>408</v>
      </c>
      <c r="J7" s="12" t="s">
        <v>407</v>
      </c>
      <c r="K7" s="12"/>
      <c r="L7" s="79"/>
      <c r="M7" s="12"/>
    </row>
    <row r="8" customHeight="1" spans="1:13">
      <c r="A8" s="74"/>
      <c r="B8" s="80"/>
      <c r="C8" s="14"/>
      <c r="D8" s="81"/>
      <c r="E8" s="82"/>
      <c r="F8" s="17" t="str">
        <f>IF(E8=0,"",G8/E8)</f>
        <v/>
      </c>
      <c r="G8" s="83"/>
      <c r="H8" s="296"/>
      <c r="I8" s="17"/>
      <c r="J8" s="17"/>
      <c r="K8" s="39" t="str">
        <f>IF(J8-G8&lt;&gt;0,J8-G8,IF(G8&lt;&gt;0,0,""))</f>
        <v/>
      </c>
      <c r="L8" s="56" t="str">
        <f>IF(G8=0,"",(J8-G8)/G8*100)</f>
        <v/>
      </c>
      <c r="M8" s="18"/>
    </row>
    <row r="9" customHeight="1" spans="1:13">
      <c r="A9" s="14"/>
      <c r="B9" s="15"/>
      <c r="C9" s="14"/>
      <c r="D9" s="18"/>
      <c r="E9" s="82"/>
      <c r="F9" s="17" t="str">
        <f t="shared" ref="F9:F26" si="0">IF(E9=0,"",G9/E9)</f>
        <v/>
      </c>
      <c r="G9" s="83"/>
      <c r="H9" s="296"/>
      <c r="I9" s="17"/>
      <c r="J9" s="17"/>
      <c r="K9" s="39" t="str">
        <f t="shared" ref="K9:K28" si="1">IF(J9-G9&lt;&gt;0,J9-G9,IF(G9&lt;&gt;0,0,""))</f>
        <v/>
      </c>
      <c r="L9" s="56" t="str">
        <f t="shared" ref="L9:L28" si="2">IF(G9=0,"",(J9-G9)/G9*100)</f>
        <v/>
      </c>
      <c r="M9" s="18"/>
    </row>
    <row r="10" customHeight="1" spans="1:13">
      <c r="A10" s="14"/>
      <c r="B10" s="15"/>
      <c r="C10" s="14"/>
      <c r="D10" s="18"/>
      <c r="E10" s="82"/>
      <c r="F10" s="17" t="str">
        <f t="shared" si="0"/>
        <v/>
      </c>
      <c r="G10" s="83"/>
      <c r="H10" s="296"/>
      <c r="I10" s="17"/>
      <c r="J10" s="17"/>
      <c r="K10" s="39" t="str">
        <f t="shared" si="1"/>
        <v/>
      </c>
      <c r="L10" s="56" t="str">
        <f t="shared" si="2"/>
        <v/>
      </c>
      <c r="M10" s="18"/>
    </row>
    <row r="11" customHeight="1" spans="1:13">
      <c r="A11" s="14"/>
      <c r="B11" s="15"/>
      <c r="C11" s="14"/>
      <c r="D11" s="18"/>
      <c r="E11" s="82"/>
      <c r="F11" s="17" t="str">
        <f t="shared" si="0"/>
        <v/>
      </c>
      <c r="G11" s="83"/>
      <c r="H11" s="296"/>
      <c r="I11" s="17"/>
      <c r="J11" s="17"/>
      <c r="K11" s="39" t="str">
        <f t="shared" si="1"/>
        <v/>
      </c>
      <c r="L11" s="56" t="str">
        <f t="shared" si="2"/>
        <v/>
      </c>
      <c r="M11" s="18"/>
    </row>
    <row r="12" customHeight="1" spans="1:13">
      <c r="A12" s="14"/>
      <c r="B12" s="15"/>
      <c r="C12" s="14"/>
      <c r="D12" s="18"/>
      <c r="E12" s="82"/>
      <c r="F12" s="17" t="str">
        <f t="shared" si="0"/>
        <v/>
      </c>
      <c r="G12" s="83"/>
      <c r="H12" s="296"/>
      <c r="I12" s="17"/>
      <c r="J12" s="17"/>
      <c r="K12" s="39" t="str">
        <f t="shared" si="1"/>
        <v/>
      </c>
      <c r="L12" s="56" t="str">
        <f t="shared" si="2"/>
        <v/>
      </c>
      <c r="M12" s="18"/>
    </row>
    <row r="13" customHeight="1" spans="1:13">
      <c r="A13" s="14"/>
      <c r="B13" s="15"/>
      <c r="C13" s="14"/>
      <c r="D13" s="18"/>
      <c r="E13" s="82"/>
      <c r="F13" s="17" t="str">
        <f t="shared" si="0"/>
        <v/>
      </c>
      <c r="G13" s="83"/>
      <c r="H13" s="296"/>
      <c r="I13" s="17"/>
      <c r="J13" s="17"/>
      <c r="K13" s="39" t="str">
        <f t="shared" si="1"/>
        <v/>
      </c>
      <c r="L13" s="56" t="str">
        <f t="shared" si="2"/>
        <v/>
      </c>
      <c r="M13" s="18"/>
    </row>
    <row r="14" customHeight="1" spans="1:13">
      <c r="A14" s="14"/>
      <c r="B14" s="15"/>
      <c r="C14" s="14"/>
      <c r="D14" s="18"/>
      <c r="E14" s="82"/>
      <c r="F14" s="17" t="str">
        <f t="shared" si="0"/>
        <v/>
      </c>
      <c r="G14" s="83"/>
      <c r="H14" s="296"/>
      <c r="I14" s="17"/>
      <c r="J14" s="17"/>
      <c r="K14" s="39" t="str">
        <f t="shared" si="1"/>
        <v/>
      </c>
      <c r="L14" s="56" t="str">
        <f t="shared" si="2"/>
        <v/>
      </c>
      <c r="M14" s="18"/>
    </row>
    <row r="15" customHeight="1" spans="1:13">
      <c r="A15" s="14"/>
      <c r="B15" s="15"/>
      <c r="C15" s="14"/>
      <c r="D15" s="18"/>
      <c r="E15" s="82"/>
      <c r="F15" s="17" t="str">
        <f t="shared" si="0"/>
        <v/>
      </c>
      <c r="G15" s="83"/>
      <c r="H15" s="296"/>
      <c r="I15" s="17"/>
      <c r="J15" s="17"/>
      <c r="K15" s="39" t="str">
        <f t="shared" si="1"/>
        <v/>
      </c>
      <c r="L15" s="56" t="str">
        <f t="shared" si="2"/>
        <v/>
      </c>
      <c r="M15" s="18"/>
    </row>
    <row r="16" customHeight="1" spans="1:13">
      <c r="A16" s="14"/>
      <c r="B16" s="15"/>
      <c r="C16" s="14"/>
      <c r="D16" s="18"/>
      <c r="E16" s="82"/>
      <c r="F16" s="17" t="str">
        <f t="shared" si="0"/>
        <v/>
      </c>
      <c r="G16" s="83"/>
      <c r="H16" s="296"/>
      <c r="I16" s="17"/>
      <c r="J16" s="17"/>
      <c r="K16" s="39" t="str">
        <f t="shared" si="1"/>
        <v/>
      </c>
      <c r="L16" s="56" t="str">
        <f t="shared" si="2"/>
        <v/>
      </c>
      <c r="M16" s="18"/>
    </row>
    <row r="17" customHeight="1" spans="1:13">
      <c r="A17" s="14"/>
      <c r="B17" s="15"/>
      <c r="C17" s="14"/>
      <c r="D17" s="18"/>
      <c r="E17" s="82"/>
      <c r="F17" s="17" t="str">
        <f t="shared" si="0"/>
        <v/>
      </c>
      <c r="G17" s="83"/>
      <c r="H17" s="296"/>
      <c r="I17" s="17"/>
      <c r="J17" s="17"/>
      <c r="K17" s="39" t="str">
        <f t="shared" si="1"/>
        <v/>
      </c>
      <c r="L17" s="56" t="str">
        <f t="shared" si="2"/>
        <v/>
      </c>
      <c r="M17" s="18"/>
    </row>
    <row r="18" customHeight="1" spans="1:13">
      <c r="A18" s="14"/>
      <c r="B18" s="15"/>
      <c r="C18" s="14"/>
      <c r="D18" s="18"/>
      <c r="E18" s="82"/>
      <c r="F18" s="17" t="str">
        <f t="shared" si="0"/>
        <v/>
      </c>
      <c r="G18" s="83"/>
      <c r="H18" s="296"/>
      <c r="I18" s="17"/>
      <c r="J18" s="17"/>
      <c r="K18" s="39" t="str">
        <f t="shared" si="1"/>
        <v/>
      </c>
      <c r="L18" s="56" t="str">
        <f t="shared" si="2"/>
        <v/>
      </c>
      <c r="M18" s="18"/>
    </row>
    <row r="19" customHeight="1" spans="1:13">
      <c r="A19" s="14"/>
      <c r="B19" s="15"/>
      <c r="C19" s="14"/>
      <c r="D19" s="18"/>
      <c r="E19" s="82"/>
      <c r="F19" s="17" t="str">
        <f t="shared" si="0"/>
        <v/>
      </c>
      <c r="G19" s="83"/>
      <c r="H19" s="296"/>
      <c r="I19" s="17"/>
      <c r="J19" s="17"/>
      <c r="K19" s="39" t="str">
        <f t="shared" si="1"/>
        <v/>
      </c>
      <c r="L19" s="56" t="str">
        <f t="shared" si="2"/>
        <v/>
      </c>
      <c r="M19" s="18"/>
    </row>
    <row r="20" customHeight="1" spans="1:13">
      <c r="A20" s="14"/>
      <c r="B20" s="15"/>
      <c r="C20" s="14"/>
      <c r="D20" s="18"/>
      <c r="E20" s="82"/>
      <c r="F20" s="17" t="str">
        <f t="shared" si="0"/>
        <v/>
      </c>
      <c r="G20" s="83"/>
      <c r="H20" s="296"/>
      <c r="I20" s="17"/>
      <c r="J20" s="17"/>
      <c r="K20" s="39" t="str">
        <f t="shared" si="1"/>
        <v/>
      </c>
      <c r="L20" s="56" t="str">
        <f t="shared" si="2"/>
        <v/>
      </c>
      <c r="M20" s="18"/>
    </row>
    <row r="21" customHeight="1" spans="1:13">
      <c r="A21" s="14"/>
      <c r="B21" s="15"/>
      <c r="C21" s="14"/>
      <c r="D21" s="18"/>
      <c r="E21" s="82"/>
      <c r="F21" s="17" t="str">
        <f t="shared" si="0"/>
        <v/>
      </c>
      <c r="G21" s="83"/>
      <c r="H21" s="296"/>
      <c r="I21" s="17"/>
      <c r="J21" s="17"/>
      <c r="K21" s="39" t="str">
        <f t="shared" si="1"/>
        <v/>
      </c>
      <c r="L21" s="56" t="str">
        <f t="shared" si="2"/>
        <v/>
      </c>
      <c r="M21" s="18"/>
    </row>
    <row r="22" customHeight="1" spans="1:13">
      <c r="A22" s="14"/>
      <c r="B22" s="15"/>
      <c r="C22" s="14"/>
      <c r="D22" s="18"/>
      <c r="E22" s="82"/>
      <c r="F22" s="17" t="str">
        <f t="shared" si="0"/>
        <v/>
      </c>
      <c r="G22" s="83"/>
      <c r="H22" s="296"/>
      <c r="I22" s="17"/>
      <c r="J22" s="17"/>
      <c r="K22" s="39" t="str">
        <f t="shared" si="1"/>
        <v/>
      </c>
      <c r="L22" s="56" t="str">
        <f t="shared" si="2"/>
        <v/>
      </c>
      <c r="M22" s="18"/>
    </row>
    <row r="23" customHeight="1" spans="1:13">
      <c r="A23" s="14"/>
      <c r="B23" s="15"/>
      <c r="C23" s="14"/>
      <c r="D23" s="18"/>
      <c r="E23" s="82"/>
      <c r="F23" s="17" t="str">
        <f t="shared" si="0"/>
        <v/>
      </c>
      <c r="G23" s="83"/>
      <c r="H23" s="296"/>
      <c r="I23" s="17"/>
      <c r="J23" s="17"/>
      <c r="K23" s="39" t="str">
        <f t="shared" si="1"/>
        <v/>
      </c>
      <c r="L23" s="56" t="str">
        <f t="shared" si="2"/>
        <v/>
      </c>
      <c r="M23" s="18"/>
    </row>
    <row r="24" customHeight="1" spans="1:13">
      <c r="A24" s="14"/>
      <c r="B24" s="15"/>
      <c r="C24" s="14"/>
      <c r="D24" s="18"/>
      <c r="E24" s="82"/>
      <c r="F24" s="17" t="str">
        <f t="shared" si="0"/>
        <v/>
      </c>
      <c r="G24" s="83"/>
      <c r="H24" s="296"/>
      <c r="I24" s="17"/>
      <c r="J24" s="17"/>
      <c r="K24" s="39" t="str">
        <f t="shared" si="1"/>
        <v/>
      </c>
      <c r="L24" s="56" t="str">
        <f t="shared" si="2"/>
        <v/>
      </c>
      <c r="M24" s="18"/>
    </row>
    <row r="25" customHeight="1" spans="1:13">
      <c r="A25" s="14"/>
      <c r="B25" s="15"/>
      <c r="C25" s="14"/>
      <c r="D25" s="18"/>
      <c r="E25" s="82"/>
      <c r="F25" s="17" t="str">
        <f t="shared" si="0"/>
        <v/>
      </c>
      <c r="G25" s="83"/>
      <c r="H25" s="296"/>
      <c r="I25" s="17"/>
      <c r="J25" s="17"/>
      <c r="K25" s="39" t="str">
        <f t="shared" si="1"/>
        <v/>
      </c>
      <c r="L25" s="56" t="str">
        <f t="shared" si="2"/>
        <v/>
      </c>
      <c r="M25" s="18"/>
    </row>
    <row r="26" customHeight="1" spans="1:13">
      <c r="A26" s="14"/>
      <c r="B26" s="15"/>
      <c r="C26" s="14"/>
      <c r="D26" s="18"/>
      <c r="E26" s="82"/>
      <c r="F26" s="17" t="str">
        <f t="shared" si="0"/>
        <v/>
      </c>
      <c r="G26" s="83"/>
      <c r="H26" s="296"/>
      <c r="I26" s="17"/>
      <c r="J26" s="17"/>
      <c r="K26" s="39" t="str">
        <f t="shared" si="1"/>
        <v/>
      </c>
      <c r="L26" s="56" t="str">
        <f t="shared" si="2"/>
        <v/>
      </c>
      <c r="M26" s="18"/>
    </row>
    <row r="27" customHeight="1" spans="1:13">
      <c r="A27" s="14"/>
      <c r="B27" s="15"/>
      <c r="C27" s="14"/>
      <c r="D27" s="18"/>
      <c r="E27" s="84"/>
      <c r="F27" s="85"/>
      <c r="G27" s="84"/>
      <c r="H27" s="296"/>
      <c r="I27" s="17"/>
      <c r="J27" s="17"/>
      <c r="K27" s="39" t="str">
        <f t="shared" si="1"/>
        <v/>
      </c>
      <c r="L27" s="56" t="str">
        <f t="shared" si="2"/>
        <v/>
      </c>
      <c r="M27" s="18"/>
    </row>
    <row r="28" customHeight="1" spans="1:13">
      <c r="A28" s="20" t="s">
        <v>329</v>
      </c>
      <c r="B28" s="21"/>
      <c r="C28" s="14"/>
      <c r="D28" s="18"/>
      <c r="E28" s="86"/>
      <c r="F28" s="17"/>
      <c r="G28" s="17">
        <f>SUM(G8:G27)</f>
        <v>0</v>
      </c>
      <c r="H28" s="296"/>
      <c r="I28" s="17"/>
      <c r="J28" s="17">
        <f>SUM(J8:J27)</f>
        <v>0</v>
      </c>
      <c r="K28" s="39" t="str">
        <f t="shared" si="1"/>
        <v/>
      </c>
      <c r="L28" s="56" t="str">
        <f t="shared" si="2"/>
        <v/>
      </c>
      <c r="M28" s="18"/>
    </row>
    <row r="29" customHeight="1" spans="1:13">
      <c r="A29" s="22" t="e">
        <f>#REF!&amp;#REF!</f>
        <v>#REF!</v>
      </c>
      <c r="B29" s="9"/>
      <c r="C29" s="9"/>
      <c r="D29" s="9"/>
      <c r="E29" s="300"/>
      <c r="F29" s="300"/>
      <c r="G29" s="300"/>
      <c r="H29" s="23"/>
      <c r="I29" s="23" t="e">
        <f>"评估人员："&amp;#REF!</f>
        <v>#REF!</v>
      </c>
      <c r="J29" s="23"/>
      <c r="K29" s="23"/>
      <c r="L29" s="23"/>
      <c r="M29" s="9"/>
    </row>
    <row r="30" customHeight="1" spans="1:13">
      <c r="A30" s="22" t="e">
        <f>CONCATENATE(#REF!,#REF!,#REF!,#REF!,#REF!,#REF!,#REF!)</f>
        <v>#REF!</v>
      </c>
      <c r="B30" s="9"/>
      <c r="C30" s="9"/>
      <c r="D30" s="9"/>
      <c r="E30" s="300"/>
      <c r="F30" s="300"/>
      <c r="G30" s="300"/>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31" display="返回索引页"/>
    <hyperlink ref="B1" location="存货汇总!B19"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Roman,常规"3-9-11
&amp;"宋体,常规"共&amp;"Times New Roman,常规"&amp;N&amp;"宋体,常规"页第&amp;"Times New Roman,常规"&amp;P&amp;"宋体,常规"页</oddHead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A2" sqref="A2:O2"/>
    </sheetView>
  </sheetViews>
  <sheetFormatPr defaultColWidth="9" defaultRowHeight="16.5" customHeight="1"/>
  <cols>
    <col min="1" max="1" width="5.58333333333333" customWidth="1"/>
    <col min="2" max="2" width="17" customWidth="1"/>
    <col min="3" max="3" width="7.75" customWidth="1"/>
    <col min="4" max="5" width="8.58333333333333" customWidth="1"/>
    <col min="6" max="6" width="6.5" customWidth="1"/>
    <col min="7" max="8" width="8" customWidth="1" outlineLevel="1"/>
    <col min="9" max="10" width="9.58333333333333" customWidth="1" outlineLevel="1"/>
    <col min="11" max="11" width="10.3333333333333" customWidth="1"/>
    <col min="12" max="12" width="12.25" customWidth="1" outlineLevel="1"/>
    <col min="13" max="13" width="9.83333333333333" customWidth="1" outlineLevel="1"/>
    <col min="14" max="14" width="5.08333333333333" customWidth="1" outlineLevel="1"/>
    <col min="15" max="15" width="8.08333333333333" customWidth="1"/>
  </cols>
  <sheetData>
    <row r="1" customHeight="1" spans="1:15">
      <c r="A1" s="1" t="s">
        <v>126</v>
      </c>
      <c r="B1" s="297" t="s">
        <v>395</v>
      </c>
      <c r="C1" s="298"/>
      <c r="D1" s="298"/>
      <c r="E1" s="298"/>
      <c r="F1" s="298"/>
      <c r="G1" s="298"/>
      <c r="H1" s="298"/>
      <c r="I1" s="298"/>
      <c r="J1" s="298"/>
      <c r="K1" s="298"/>
      <c r="L1" s="4"/>
      <c r="M1" s="4"/>
      <c r="N1" s="4"/>
      <c r="O1" s="298"/>
    </row>
    <row r="2" ht="24.75" hidden="1" customHeight="1" spans="1:15">
      <c r="A2" s="299" t="s">
        <v>534</v>
      </c>
      <c r="B2" s="299"/>
      <c r="C2" s="299"/>
      <c r="D2" s="299"/>
      <c r="E2" s="299"/>
      <c r="F2" s="299"/>
      <c r="G2" s="299"/>
      <c r="H2" s="299"/>
      <c r="I2" s="299"/>
      <c r="J2" s="299"/>
      <c r="K2" s="299"/>
      <c r="L2" s="299"/>
      <c r="M2" s="299"/>
      <c r="N2" s="299"/>
      <c r="O2" s="299"/>
    </row>
    <row r="3" ht="24.75" customHeight="1" spans="1:15">
      <c r="A3" s="299" t="s">
        <v>535</v>
      </c>
      <c r="B3" s="299"/>
      <c r="C3" s="299"/>
      <c r="D3" s="299"/>
      <c r="E3" s="299"/>
      <c r="F3" s="299"/>
      <c r="G3" s="299"/>
      <c r="H3" s="299"/>
      <c r="I3" s="299"/>
      <c r="J3" s="299"/>
      <c r="K3" s="299"/>
      <c r="L3" s="299"/>
      <c r="M3" s="299"/>
      <c r="N3" s="299"/>
      <c r="O3" s="299"/>
    </row>
    <row r="4" customHeight="1" spans="1:15">
      <c r="A4" s="6" t="e">
        <f>CONCATENATE(#REF!,#REF!,#REF!,#REF!,#REF!,#REF!,#REF!)</f>
        <v>#REF!</v>
      </c>
      <c r="B4" s="6"/>
      <c r="C4" s="6"/>
      <c r="D4" s="6"/>
      <c r="E4" s="6"/>
      <c r="F4" s="6"/>
      <c r="G4" s="6"/>
      <c r="H4" s="6"/>
      <c r="I4" s="7"/>
      <c r="J4" s="7"/>
      <c r="K4" s="7"/>
      <c r="L4" s="7"/>
      <c r="M4" s="7"/>
      <c r="N4" s="7"/>
      <c r="O4" s="7"/>
    </row>
    <row r="5" customHeight="1" spans="1:15">
      <c r="A5" s="8" t="e">
        <f>#REF!&amp;#REF!</f>
        <v>#REF!</v>
      </c>
      <c r="B5" s="9"/>
      <c r="C5" s="9"/>
      <c r="D5" s="9"/>
      <c r="E5" s="9"/>
      <c r="F5" s="9"/>
      <c r="G5" s="300"/>
      <c r="H5" s="300"/>
      <c r="I5" s="300"/>
      <c r="J5" s="300"/>
      <c r="K5" s="9"/>
      <c r="L5" s="10"/>
      <c r="M5" s="10"/>
      <c r="N5" s="10"/>
      <c r="O5" s="11" t="s">
        <v>159</v>
      </c>
    </row>
    <row r="6" ht="18" customHeight="1" spans="1:15">
      <c r="A6" s="301" t="s">
        <v>161</v>
      </c>
      <c r="B6" s="301" t="s">
        <v>424</v>
      </c>
      <c r="C6" s="301" t="s">
        <v>536</v>
      </c>
      <c r="D6" s="302" t="s">
        <v>537</v>
      </c>
      <c r="E6" s="301" t="s">
        <v>538</v>
      </c>
      <c r="F6" s="303" t="s">
        <v>539</v>
      </c>
      <c r="G6" s="304" t="s">
        <v>540</v>
      </c>
      <c r="H6" s="305"/>
      <c r="I6" s="302" t="s">
        <v>541</v>
      </c>
      <c r="J6" s="303" t="s">
        <v>542</v>
      </c>
      <c r="K6" s="302" t="s">
        <v>196</v>
      </c>
      <c r="L6" s="277" t="s">
        <v>197</v>
      </c>
      <c r="M6" s="31" t="s">
        <v>198</v>
      </c>
      <c r="N6" s="321" t="s">
        <v>269</v>
      </c>
      <c r="O6" s="301" t="s">
        <v>164</v>
      </c>
    </row>
    <row r="7" ht="18" customHeight="1" spans="1:15">
      <c r="A7" s="301"/>
      <c r="B7" s="301"/>
      <c r="C7" s="301"/>
      <c r="D7" s="302"/>
      <c r="E7" s="301"/>
      <c r="F7" s="306"/>
      <c r="G7" s="307" t="s">
        <v>543</v>
      </c>
      <c r="H7" s="301" t="s">
        <v>544</v>
      </c>
      <c r="I7" s="302"/>
      <c r="J7" s="306"/>
      <c r="K7" s="302"/>
      <c r="L7" s="280"/>
      <c r="M7" s="33" t="str">
        <f>IF(L7-K7&lt;&gt;0,L7-K7,IF(K7&lt;&gt;0,0,""))</f>
        <v/>
      </c>
      <c r="N7" s="322"/>
      <c r="O7" s="301"/>
    </row>
    <row r="8" customHeight="1" spans="1:15">
      <c r="A8" s="308">
        <v>1</v>
      </c>
      <c r="B8" s="308"/>
      <c r="C8" s="309"/>
      <c r="D8" s="310"/>
      <c r="E8" s="310"/>
      <c r="F8" s="310"/>
      <c r="G8" s="311"/>
      <c r="H8" s="312"/>
      <c r="I8" s="312"/>
      <c r="J8" s="312"/>
      <c r="K8" s="312">
        <f>G8+H8-I8-J8</f>
        <v>0</v>
      </c>
      <c r="L8" s="263"/>
      <c r="M8" s="39" t="str">
        <f t="shared" ref="M8:M28" si="0">IF(L8-K8&lt;&gt;0,L8-K8,IF(K8&lt;&gt;0,0,""))</f>
        <v/>
      </c>
      <c r="N8" s="56" t="str">
        <f t="shared" ref="N8:N28" si="1">IF(K8=0,"",(L8-K8)/K8*100)</f>
        <v/>
      </c>
      <c r="O8" s="309"/>
    </row>
    <row r="9" customHeight="1" spans="1:15">
      <c r="A9" s="308">
        <v>2</v>
      </c>
      <c r="B9" s="308"/>
      <c r="C9" s="309"/>
      <c r="D9" s="310"/>
      <c r="E9" s="310"/>
      <c r="F9" s="310"/>
      <c r="G9" s="311"/>
      <c r="H9" s="312"/>
      <c r="I9" s="312"/>
      <c r="J9" s="312"/>
      <c r="K9" s="312">
        <f t="shared" ref="K9:K26" si="2">G9+H9-I9-J9</f>
        <v>0</v>
      </c>
      <c r="L9" s="263"/>
      <c r="M9" s="39" t="str">
        <f t="shared" si="0"/>
        <v/>
      </c>
      <c r="N9" s="56" t="str">
        <f t="shared" si="1"/>
        <v/>
      </c>
      <c r="O9" s="309"/>
    </row>
    <row r="10" customHeight="1" spans="1:15">
      <c r="A10" s="308"/>
      <c r="B10" s="308"/>
      <c r="C10" s="309"/>
      <c r="D10" s="310"/>
      <c r="E10" s="310"/>
      <c r="F10" s="310"/>
      <c r="G10" s="311"/>
      <c r="H10" s="312"/>
      <c r="I10" s="312"/>
      <c r="J10" s="312"/>
      <c r="K10" s="312">
        <f t="shared" si="2"/>
        <v>0</v>
      </c>
      <c r="L10" s="263"/>
      <c r="M10" s="39" t="str">
        <f t="shared" si="0"/>
        <v/>
      </c>
      <c r="N10" s="56" t="str">
        <f t="shared" si="1"/>
        <v/>
      </c>
      <c r="O10" s="309"/>
    </row>
    <row r="11" customHeight="1" spans="1:15">
      <c r="A11" s="308"/>
      <c r="B11" s="308"/>
      <c r="C11" s="309"/>
      <c r="D11" s="310"/>
      <c r="E11" s="310"/>
      <c r="F11" s="310"/>
      <c r="G11" s="311"/>
      <c r="H11" s="312"/>
      <c r="I11" s="312"/>
      <c r="J11" s="312"/>
      <c r="K11" s="312">
        <f t="shared" si="2"/>
        <v>0</v>
      </c>
      <c r="L11" s="263"/>
      <c r="M11" s="39" t="str">
        <f t="shared" si="0"/>
        <v/>
      </c>
      <c r="N11" s="56" t="str">
        <f t="shared" si="1"/>
        <v/>
      </c>
      <c r="O11" s="309"/>
    </row>
    <row r="12" customHeight="1" spans="1:15">
      <c r="A12" s="308"/>
      <c r="B12" s="308"/>
      <c r="C12" s="309"/>
      <c r="D12" s="310"/>
      <c r="E12" s="310"/>
      <c r="F12" s="310"/>
      <c r="G12" s="311"/>
      <c r="H12" s="312"/>
      <c r="I12" s="312"/>
      <c r="J12" s="312"/>
      <c r="K12" s="312">
        <f t="shared" si="2"/>
        <v>0</v>
      </c>
      <c r="L12" s="263"/>
      <c r="M12" s="39" t="str">
        <f t="shared" si="0"/>
        <v/>
      </c>
      <c r="N12" s="56" t="str">
        <f t="shared" si="1"/>
        <v/>
      </c>
      <c r="O12" s="309"/>
    </row>
    <row r="13" customHeight="1" spans="1:15">
      <c r="A13" s="308"/>
      <c r="B13" s="308"/>
      <c r="C13" s="309"/>
      <c r="D13" s="310"/>
      <c r="E13" s="310"/>
      <c r="F13" s="310"/>
      <c r="G13" s="311"/>
      <c r="H13" s="312"/>
      <c r="I13" s="312"/>
      <c r="J13" s="312"/>
      <c r="K13" s="312">
        <f t="shared" si="2"/>
        <v>0</v>
      </c>
      <c r="L13" s="263"/>
      <c r="M13" s="39" t="str">
        <f t="shared" si="0"/>
        <v/>
      </c>
      <c r="N13" s="56" t="str">
        <f t="shared" si="1"/>
        <v/>
      </c>
      <c r="O13" s="309"/>
    </row>
    <row r="14" customHeight="1" spans="1:15">
      <c r="A14" s="308"/>
      <c r="B14" s="308"/>
      <c r="C14" s="309"/>
      <c r="D14" s="310"/>
      <c r="E14" s="310"/>
      <c r="F14" s="310"/>
      <c r="G14" s="311"/>
      <c r="H14" s="312"/>
      <c r="I14" s="312"/>
      <c r="J14" s="312"/>
      <c r="K14" s="312">
        <f t="shared" si="2"/>
        <v>0</v>
      </c>
      <c r="L14" s="263"/>
      <c r="M14" s="39" t="str">
        <f t="shared" si="0"/>
        <v/>
      </c>
      <c r="N14" s="56" t="str">
        <f t="shared" si="1"/>
        <v/>
      </c>
      <c r="O14" s="309"/>
    </row>
    <row r="15" customHeight="1" spans="1:15">
      <c r="A15" s="308"/>
      <c r="B15" s="308"/>
      <c r="C15" s="309"/>
      <c r="D15" s="310"/>
      <c r="E15" s="310"/>
      <c r="F15" s="310"/>
      <c r="G15" s="311"/>
      <c r="H15" s="312"/>
      <c r="I15" s="312"/>
      <c r="J15" s="312"/>
      <c r="K15" s="312">
        <f t="shared" si="2"/>
        <v>0</v>
      </c>
      <c r="L15" s="263"/>
      <c r="M15" s="39" t="str">
        <f t="shared" si="0"/>
        <v/>
      </c>
      <c r="N15" s="56" t="str">
        <f t="shared" si="1"/>
        <v/>
      </c>
      <c r="O15" s="309"/>
    </row>
    <row r="16" customHeight="1" spans="1:15">
      <c r="A16" s="308"/>
      <c r="B16" s="308"/>
      <c r="C16" s="309"/>
      <c r="D16" s="310"/>
      <c r="E16" s="310"/>
      <c r="F16" s="310"/>
      <c r="G16" s="311"/>
      <c r="H16" s="312"/>
      <c r="I16" s="312"/>
      <c r="J16" s="312"/>
      <c r="K16" s="312">
        <f t="shared" si="2"/>
        <v>0</v>
      </c>
      <c r="L16" s="263"/>
      <c r="M16" s="39" t="str">
        <f t="shared" si="0"/>
        <v/>
      </c>
      <c r="N16" s="56" t="str">
        <f t="shared" si="1"/>
        <v/>
      </c>
      <c r="O16" s="309"/>
    </row>
    <row r="17" customHeight="1" spans="1:15">
      <c r="A17" s="308"/>
      <c r="B17" s="308"/>
      <c r="C17" s="309"/>
      <c r="D17" s="310"/>
      <c r="E17" s="310"/>
      <c r="F17" s="310"/>
      <c r="G17" s="311"/>
      <c r="H17" s="312"/>
      <c r="I17" s="312"/>
      <c r="J17" s="312"/>
      <c r="K17" s="312">
        <f t="shared" si="2"/>
        <v>0</v>
      </c>
      <c r="L17" s="263"/>
      <c r="M17" s="39" t="str">
        <f t="shared" si="0"/>
        <v/>
      </c>
      <c r="N17" s="56" t="str">
        <f t="shared" si="1"/>
        <v/>
      </c>
      <c r="O17" s="309"/>
    </row>
    <row r="18" customHeight="1" spans="1:15">
      <c r="A18" s="308"/>
      <c r="B18" s="308"/>
      <c r="C18" s="309"/>
      <c r="D18" s="310"/>
      <c r="E18" s="310"/>
      <c r="F18" s="310"/>
      <c r="G18" s="311"/>
      <c r="H18" s="312"/>
      <c r="I18" s="312"/>
      <c r="J18" s="312"/>
      <c r="K18" s="312">
        <f t="shared" si="2"/>
        <v>0</v>
      </c>
      <c r="L18" s="263"/>
      <c r="M18" s="39" t="str">
        <f t="shared" si="0"/>
        <v/>
      </c>
      <c r="N18" s="56" t="str">
        <f t="shared" si="1"/>
        <v/>
      </c>
      <c r="O18" s="309"/>
    </row>
    <row r="19" customHeight="1" spans="1:15">
      <c r="A19" s="308"/>
      <c r="B19" s="308"/>
      <c r="C19" s="309"/>
      <c r="D19" s="310"/>
      <c r="E19" s="310"/>
      <c r="F19" s="310"/>
      <c r="G19" s="311"/>
      <c r="H19" s="312"/>
      <c r="I19" s="312"/>
      <c r="J19" s="312"/>
      <c r="K19" s="312">
        <f t="shared" si="2"/>
        <v>0</v>
      </c>
      <c r="L19" s="263"/>
      <c r="M19" s="39" t="str">
        <f t="shared" si="0"/>
        <v/>
      </c>
      <c r="N19" s="56" t="str">
        <f t="shared" si="1"/>
        <v/>
      </c>
      <c r="O19" s="309"/>
    </row>
    <row r="20" customHeight="1" spans="1:15">
      <c r="A20" s="308"/>
      <c r="B20" s="308"/>
      <c r="C20" s="309"/>
      <c r="D20" s="310"/>
      <c r="E20" s="310"/>
      <c r="F20" s="310"/>
      <c r="G20" s="311"/>
      <c r="H20" s="312"/>
      <c r="I20" s="312"/>
      <c r="J20" s="312"/>
      <c r="K20" s="312">
        <f t="shared" si="2"/>
        <v>0</v>
      </c>
      <c r="L20" s="263"/>
      <c r="M20" s="39" t="str">
        <f t="shared" si="0"/>
        <v/>
      </c>
      <c r="N20" s="56" t="str">
        <f t="shared" si="1"/>
        <v/>
      </c>
      <c r="O20" s="309"/>
    </row>
    <row r="21" customHeight="1" spans="1:15">
      <c r="A21" s="308"/>
      <c r="B21" s="308"/>
      <c r="C21" s="309"/>
      <c r="D21" s="310"/>
      <c r="E21" s="310"/>
      <c r="F21" s="310"/>
      <c r="G21" s="311"/>
      <c r="H21" s="312"/>
      <c r="I21" s="312"/>
      <c r="J21" s="312"/>
      <c r="K21" s="312">
        <f t="shared" si="2"/>
        <v>0</v>
      </c>
      <c r="L21" s="263"/>
      <c r="M21" s="39" t="str">
        <f t="shared" si="0"/>
        <v/>
      </c>
      <c r="N21" s="56" t="str">
        <f t="shared" si="1"/>
        <v/>
      </c>
      <c r="O21" s="309"/>
    </row>
    <row r="22" customHeight="1" spans="1:15">
      <c r="A22" s="308"/>
      <c r="B22" s="308"/>
      <c r="C22" s="309"/>
      <c r="D22" s="310"/>
      <c r="E22" s="310"/>
      <c r="F22" s="310"/>
      <c r="G22" s="311"/>
      <c r="H22" s="312"/>
      <c r="I22" s="312"/>
      <c r="J22" s="312"/>
      <c r="K22" s="312">
        <f t="shared" si="2"/>
        <v>0</v>
      </c>
      <c r="L22" s="263"/>
      <c r="M22" s="39" t="str">
        <f t="shared" si="0"/>
        <v/>
      </c>
      <c r="N22" s="56" t="str">
        <f t="shared" si="1"/>
        <v/>
      </c>
      <c r="O22" s="309"/>
    </row>
    <row r="23" customHeight="1" spans="1:15">
      <c r="A23" s="308"/>
      <c r="B23" s="308"/>
      <c r="C23" s="309"/>
      <c r="D23" s="310"/>
      <c r="E23" s="310"/>
      <c r="F23" s="310"/>
      <c r="G23" s="311"/>
      <c r="H23" s="312"/>
      <c r="I23" s="312"/>
      <c r="J23" s="312"/>
      <c r="K23" s="312">
        <f t="shared" si="2"/>
        <v>0</v>
      </c>
      <c r="L23" s="263"/>
      <c r="M23" s="39" t="str">
        <f t="shared" si="0"/>
        <v/>
      </c>
      <c r="N23" s="56" t="str">
        <f t="shared" si="1"/>
        <v/>
      </c>
      <c r="O23" s="309"/>
    </row>
    <row r="24" customHeight="1" spans="1:15">
      <c r="A24" s="308"/>
      <c r="B24" s="308"/>
      <c r="C24" s="309"/>
      <c r="D24" s="310"/>
      <c r="E24" s="310"/>
      <c r="F24" s="310"/>
      <c r="G24" s="311"/>
      <c r="H24" s="312"/>
      <c r="I24" s="312"/>
      <c r="J24" s="312"/>
      <c r="K24" s="312">
        <f t="shared" si="2"/>
        <v>0</v>
      </c>
      <c r="L24" s="263"/>
      <c r="M24" s="39" t="str">
        <f t="shared" si="0"/>
        <v/>
      </c>
      <c r="N24" s="56" t="str">
        <f t="shared" si="1"/>
        <v/>
      </c>
      <c r="O24" s="309"/>
    </row>
    <row r="25" customHeight="1" spans="1:15">
      <c r="A25" s="308"/>
      <c r="B25" s="308"/>
      <c r="C25" s="309"/>
      <c r="D25" s="310"/>
      <c r="E25" s="310"/>
      <c r="F25" s="310"/>
      <c r="G25" s="311"/>
      <c r="H25" s="312"/>
      <c r="I25" s="312"/>
      <c r="J25" s="312"/>
      <c r="K25" s="312">
        <f t="shared" si="2"/>
        <v>0</v>
      </c>
      <c r="L25" s="263"/>
      <c r="M25" s="39" t="str">
        <f t="shared" si="0"/>
        <v/>
      </c>
      <c r="N25" s="56" t="str">
        <f t="shared" si="1"/>
        <v/>
      </c>
      <c r="O25" s="309"/>
    </row>
    <row r="26" customHeight="1" spans="1:15">
      <c r="A26" s="308"/>
      <c r="B26" s="308"/>
      <c r="C26" s="309"/>
      <c r="D26" s="310"/>
      <c r="E26" s="310"/>
      <c r="F26" s="310"/>
      <c r="G26" s="311"/>
      <c r="H26" s="312"/>
      <c r="I26" s="312"/>
      <c r="J26" s="312"/>
      <c r="K26" s="312">
        <f t="shared" si="2"/>
        <v>0</v>
      </c>
      <c r="L26" s="265"/>
      <c r="M26" s="39" t="str">
        <f t="shared" si="0"/>
        <v/>
      </c>
      <c r="N26" s="56" t="str">
        <f t="shared" si="1"/>
        <v/>
      </c>
      <c r="O26" s="309"/>
    </row>
    <row r="27" customHeight="1" spans="1:15">
      <c r="A27" s="313"/>
      <c r="B27" s="313"/>
      <c r="C27" s="314"/>
      <c r="D27" s="315"/>
      <c r="E27" s="315"/>
      <c r="F27" s="315"/>
      <c r="G27" s="316"/>
      <c r="H27" s="317"/>
      <c r="I27" s="317"/>
      <c r="J27" s="317"/>
      <c r="K27" s="317"/>
      <c r="L27" s="265"/>
      <c r="M27" s="39" t="str">
        <f t="shared" si="0"/>
        <v/>
      </c>
      <c r="N27" s="56" t="str">
        <f t="shared" si="1"/>
        <v/>
      </c>
      <c r="O27" s="314"/>
    </row>
    <row r="28" customHeight="1" spans="1:15">
      <c r="A28" s="318" t="s">
        <v>506</v>
      </c>
      <c r="B28" s="308"/>
      <c r="C28" s="308"/>
      <c r="D28" s="308"/>
      <c r="E28" s="308"/>
      <c r="F28" s="308"/>
      <c r="G28" s="62">
        <f t="shared" ref="G28:L28" si="3">SUM(G8:G27)</f>
        <v>0</v>
      </c>
      <c r="H28" s="319">
        <f t="shared" si="3"/>
        <v>0</v>
      </c>
      <c r="I28" s="319">
        <f t="shared" si="3"/>
        <v>0</v>
      </c>
      <c r="J28" s="319">
        <f t="shared" si="3"/>
        <v>0</v>
      </c>
      <c r="K28" s="319">
        <f t="shared" si="3"/>
        <v>0</v>
      </c>
      <c r="L28" s="265">
        <f t="shared" si="3"/>
        <v>0</v>
      </c>
      <c r="M28" s="39" t="str">
        <f t="shared" si="0"/>
        <v/>
      </c>
      <c r="N28" s="56" t="str">
        <f t="shared" si="1"/>
        <v/>
      </c>
      <c r="O28" s="309"/>
    </row>
    <row r="29" customHeight="1" spans="1:15">
      <c r="A29" s="22" t="e">
        <f>#REF!&amp;#REF!</f>
        <v>#REF!</v>
      </c>
      <c r="B29" s="320"/>
      <c r="C29" s="320"/>
      <c r="D29" s="320"/>
      <c r="E29" s="320"/>
      <c r="F29" s="320"/>
      <c r="G29" s="320"/>
      <c r="H29" s="320"/>
      <c r="I29" s="320"/>
      <c r="J29" s="320"/>
      <c r="K29" s="8"/>
      <c r="L29" s="23" t="e">
        <f>"评估人员："&amp;#REF!</f>
        <v>#REF!</v>
      </c>
      <c r="M29" s="23"/>
      <c r="N29" s="23"/>
      <c r="O29" s="320"/>
    </row>
    <row r="30" customHeight="1" spans="1:15">
      <c r="A30" s="22" t="e">
        <f>CONCATENATE(#REF!,#REF!,#REF!,#REF!,#REF!,#REF!,#REF!)</f>
        <v>#REF!</v>
      </c>
      <c r="B30" s="320"/>
      <c r="C30" s="320"/>
      <c r="D30" s="320"/>
      <c r="E30" s="320"/>
      <c r="F30" s="320"/>
      <c r="G30" s="320"/>
      <c r="H30" s="320"/>
      <c r="I30" s="320"/>
      <c r="J30" s="320"/>
      <c r="K30" s="320"/>
      <c r="L30" s="23"/>
      <c r="M30" s="23"/>
      <c r="N30" s="23"/>
      <c r="O30" s="320"/>
    </row>
  </sheetData>
  <mergeCells count="18">
    <mergeCell ref="A2:O2"/>
    <mergeCell ref="A3:O3"/>
    <mergeCell ref="A4:O4"/>
    <mergeCell ref="G6:H6"/>
    <mergeCell ref="A28:D28"/>
    <mergeCell ref="A6:A7"/>
    <mergeCell ref="B6:B7"/>
    <mergeCell ref="C6:C7"/>
    <mergeCell ref="D6:D7"/>
    <mergeCell ref="E6:E7"/>
    <mergeCell ref="F6:F7"/>
    <mergeCell ref="I6:I7"/>
    <mergeCell ref="J6:J7"/>
    <mergeCell ref="K6:K7"/>
    <mergeCell ref="L6:L7"/>
    <mergeCell ref="M6:M7"/>
    <mergeCell ref="N6:N7"/>
    <mergeCell ref="O6:O7"/>
  </mergeCells>
  <hyperlinks>
    <hyperlink ref="A1" location="索引目录!E32" display="返回索引页"/>
    <hyperlink ref="B1" location="存货汇总!B20" display="返回存货汇总表"/>
  </hyperlinks>
  <printOptions horizontalCentered="1"/>
  <pageMargins left="0.196527777777778" right="0.196527777777778" top="0.786805555555556" bottom="0.472222222222222" header="0.393055555555556" footer="0.236111111111111"/>
  <pageSetup paperSize="9" orientation="landscape"/>
  <headerFooter alignWithMargins="0">
    <oddHeader>&amp;C&amp;"Arial Narrow,常规"&amp;9
&amp;R&amp;"宋体,常规"&amp;10表&amp;"Times New Roman,常规"3-9-12
&amp;"宋体,常规"共&amp;"Times New Roman,常规"&amp;N&amp;"宋体,常规"页第&amp;"Times New Roman,常规"&amp;P&amp;"宋体,常规"页</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0"/>
  <sheetViews>
    <sheetView workbookViewId="0">
      <selection activeCell="A2" sqref="A2:S2"/>
    </sheetView>
  </sheetViews>
  <sheetFormatPr defaultColWidth="9" defaultRowHeight="15.75" customHeight="1"/>
  <cols>
    <col min="1" max="1" width="4.83333333333333" customWidth="1"/>
    <col min="2" max="2" width="13.0833333333333" customWidth="1"/>
    <col min="3" max="3" width="4.5" customWidth="1"/>
    <col min="4" max="4" width="7.58333333333333" customWidth="1"/>
    <col min="5" max="5" width="11.0833333333333" customWidth="1" outlineLevel="1"/>
    <col min="6" max="6" width="8.5" customWidth="1" outlineLevel="1"/>
    <col min="7" max="7" width="8.58333333333333" customWidth="1" outlineLevel="1"/>
    <col min="8" max="8" width="8.33333333333333" customWidth="1" outlineLevel="1"/>
    <col min="9" max="9" width="6.83333333333333" customWidth="1" outlineLevel="1"/>
    <col min="10" max="10" width="10.5833333333333" customWidth="1"/>
    <col min="11" max="11" width="8.58333333333333" customWidth="1"/>
    <col min="12" max="12" width="11.3333333333333" customWidth="1"/>
    <col min="13" max="13" width="7.25" customWidth="1" outlineLevel="1"/>
    <col min="14" max="14" width="10.3333333333333" customWidth="1" outlineLevel="1"/>
    <col min="15" max="15" width="7.33333333333333" customWidth="1" outlineLevel="1"/>
    <col min="16" max="16" width="8.5" customWidth="1" outlineLevel="1"/>
    <col min="17" max="17" width="6.25" customWidth="1" outlineLevel="1"/>
    <col min="18" max="18" width="4.33333333333333" customWidth="1" outlineLevel="1"/>
    <col min="19" max="19" width="5.83333333333333" customWidth="1"/>
  </cols>
  <sheetData>
    <row r="1" ht="12.75" customHeight="1" spans="1:19">
      <c r="A1" s="1" t="s">
        <v>126</v>
      </c>
      <c r="B1" s="2" t="s">
        <v>395</v>
      </c>
      <c r="C1" s="3"/>
      <c r="D1" s="3"/>
      <c r="E1" s="3"/>
      <c r="F1" s="3"/>
      <c r="G1" s="3"/>
      <c r="H1" s="3"/>
      <c r="I1" s="3"/>
      <c r="J1" s="3"/>
      <c r="K1" s="3"/>
      <c r="L1" s="3"/>
      <c r="M1" s="4"/>
      <c r="N1" s="4"/>
      <c r="O1" s="4"/>
      <c r="P1" s="4"/>
      <c r="Q1" s="4"/>
      <c r="R1" s="4"/>
      <c r="S1" s="3"/>
    </row>
    <row r="2" ht="30" hidden="1" customHeight="1" spans="1:19">
      <c r="A2" s="5" t="s">
        <v>545</v>
      </c>
      <c r="B2" s="5"/>
      <c r="C2" s="5"/>
      <c r="D2" s="5"/>
      <c r="E2" s="5"/>
      <c r="F2" s="5"/>
      <c r="G2" s="5"/>
      <c r="H2" s="5"/>
      <c r="I2" s="5"/>
      <c r="J2" s="5"/>
      <c r="K2" s="5"/>
      <c r="L2" s="5"/>
      <c r="M2" s="5"/>
      <c r="N2" s="5"/>
      <c r="O2" s="5"/>
      <c r="P2" s="5"/>
      <c r="Q2" s="5"/>
      <c r="R2" s="5"/>
      <c r="S2" s="5"/>
    </row>
    <row r="3" ht="30" customHeight="1" spans="1:19">
      <c r="A3" s="5" t="s">
        <v>546</v>
      </c>
      <c r="B3" s="5"/>
      <c r="C3" s="5"/>
      <c r="D3" s="5"/>
      <c r="E3" s="5"/>
      <c r="F3" s="5"/>
      <c r="G3" s="5"/>
      <c r="H3" s="5"/>
      <c r="I3" s="5"/>
      <c r="J3" s="5"/>
      <c r="K3" s="5"/>
      <c r="L3" s="5"/>
      <c r="M3" s="5"/>
      <c r="N3" s="5"/>
      <c r="O3" s="5"/>
      <c r="P3" s="5"/>
      <c r="Q3" s="5"/>
      <c r="R3" s="5"/>
      <c r="S3" s="5"/>
    </row>
    <row r="4" ht="14.15" customHeight="1" spans="1:19">
      <c r="A4" s="6" t="e">
        <f>CONCATENATE(#REF!,#REF!,#REF!,#REF!,#REF!,#REF!,#REF!)</f>
        <v>#REF!</v>
      </c>
      <c r="B4" s="6"/>
      <c r="C4" s="6"/>
      <c r="D4" s="6"/>
      <c r="E4" s="6"/>
      <c r="F4" s="6"/>
      <c r="G4" s="6"/>
      <c r="H4" s="6"/>
      <c r="I4" s="6"/>
      <c r="J4" s="6"/>
      <c r="K4" s="7"/>
      <c r="L4" s="7"/>
      <c r="M4" s="7"/>
      <c r="N4" s="7"/>
      <c r="O4" s="7"/>
      <c r="P4" s="7"/>
      <c r="Q4" s="7"/>
      <c r="R4" s="7"/>
      <c r="S4" s="7"/>
    </row>
    <row r="5" customHeight="1" spans="1:19">
      <c r="A5" s="8" t="e">
        <f>#REF!&amp;#REF!</f>
        <v>#REF!</v>
      </c>
      <c r="B5" s="9"/>
      <c r="C5" s="9"/>
      <c r="D5" s="9"/>
      <c r="E5" s="9"/>
      <c r="F5" s="9"/>
      <c r="G5" s="9"/>
      <c r="H5" s="9"/>
      <c r="I5" s="9"/>
      <c r="J5" s="9"/>
      <c r="K5" s="293"/>
      <c r="L5" s="9"/>
      <c r="M5" s="10"/>
      <c r="N5" s="10"/>
      <c r="O5" s="10"/>
      <c r="P5" s="10"/>
      <c r="Q5" s="10"/>
      <c r="R5" s="10"/>
      <c r="S5" s="11" t="s">
        <v>159</v>
      </c>
    </row>
    <row r="6" ht="18" customHeight="1" spans="1:19">
      <c r="A6" s="12" t="s">
        <v>161</v>
      </c>
      <c r="B6" s="12" t="s">
        <v>411</v>
      </c>
      <c r="C6" s="78" t="s">
        <v>400</v>
      </c>
      <c r="D6" s="78" t="s">
        <v>525</v>
      </c>
      <c r="E6" s="288" t="s">
        <v>523</v>
      </c>
      <c r="F6" s="289" t="s">
        <v>524</v>
      </c>
      <c r="G6" s="289" t="s">
        <v>547</v>
      </c>
      <c r="H6" s="289" t="s">
        <v>548</v>
      </c>
      <c r="I6" s="289" t="s">
        <v>549</v>
      </c>
      <c r="J6" s="29" t="s">
        <v>550</v>
      </c>
      <c r="K6" s="29"/>
      <c r="L6" s="30"/>
      <c r="M6" s="294" t="s">
        <v>401</v>
      </c>
      <c r="N6" s="12" t="s">
        <v>197</v>
      </c>
      <c r="O6" s="12"/>
      <c r="P6" s="12"/>
      <c r="Q6" s="12" t="s">
        <v>198</v>
      </c>
      <c r="R6" s="78" t="s">
        <v>269</v>
      </c>
      <c r="S6" s="12" t="s">
        <v>164</v>
      </c>
    </row>
    <row r="7" ht="18" customHeight="1" spans="1:19">
      <c r="A7" s="12"/>
      <c r="B7" s="12"/>
      <c r="C7" s="79"/>
      <c r="D7" s="79"/>
      <c r="E7" s="290"/>
      <c r="F7" s="291"/>
      <c r="G7" s="291"/>
      <c r="H7" s="291"/>
      <c r="I7" s="291"/>
      <c r="J7" s="32" t="s">
        <v>405</v>
      </c>
      <c r="K7" s="12" t="s">
        <v>406</v>
      </c>
      <c r="L7" s="12" t="s">
        <v>407</v>
      </c>
      <c r="M7" s="295"/>
      <c r="N7" s="12" t="s">
        <v>408</v>
      </c>
      <c r="O7" s="57" t="s">
        <v>527</v>
      </c>
      <c r="P7" s="12" t="s">
        <v>407</v>
      </c>
      <c r="Q7" s="12"/>
      <c r="R7" s="79"/>
      <c r="S7" s="12"/>
    </row>
    <row r="8" customHeight="1" spans="1:19">
      <c r="A8" s="74"/>
      <c r="B8" s="292"/>
      <c r="C8" s="81"/>
      <c r="D8" s="81"/>
      <c r="E8" s="81"/>
      <c r="F8" s="81"/>
      <c r="G8" s="81"/>
      <c r="H8" s="81"/>
      <c r="I8" s="81"/>
      <c r="J8" s="82"/>
      <c r="K8" s="17" t="str">
        <f>IF(J8=0,"",L8/J8)</f>
        <v/>
      </c>
      <c r="L8" s="83"/>
      <c r="M8" s="296"/>
      <c r="N8" s="17"/>
      <c r="O8" s="56"/>
      <c r="P8" s="17"/>
      <c r="Q8" s="39" t="str">
        <f>IF(P8-L8&lt;&gt;0,P8-L8,IF(L8&lt;&gt;0,0,""))</f>
        <v/>
      </c>
      <c r="R8" s="56" t="str">
        <f>IF(L8=0,"",(P8-L8)/L8*100)</f>
        <v/>
      </c>
      <c r="S8" s="18"/>
    </row>
    <row r="9" customHeight="1" spans="1:19">
      <c r="A9" s="14"/>
      <c r="B9" s="15"/>
      <c r="C9" s="18"/>
      <c r="D9" s="18"/>
      <c r="E9" s="18"/>
      <c r="F9" s="18"/>
      <c r="G9" s="18"/>
      <c r="H9" s="18"/>
      <c r="I9" s="18"/>
      <c r="J9" s="82"/>
      <c r="K9" s="17" t="str">
        <f t="shared" ref="K9:K26" si="0">IF(J9=0,"",L9/J9)</f>
        <v/>
      </c>
      <c r="L9" s="83"/>
      <c r="M9" s="265"/>
      <c r="N9" s="105"/>
      <c r="O9" s="56"/>
      <c r="P9" s="17"/>
      <c r="Q9" s="39" t="str">
        <f t="shared" ref="Q9:Q28" si="1">IF(P9-L9&lt;&gt;0,P9-L9,IF(L9&lt;&gt;0,0,""))</f>
        <v/>
      </c>
      <c r="R9" s="56" t="str">
        <f t="shared" ref="R9:R28" si="2">IF(L9=0,"",(P9-L9)/L9*100)</f>
        <v/>
      </c>
      <c r="S9" s="18"/>
    </row>
    <row r="10" customHeight="1" spans="1:19">
      <c r="A10" s="14"/>
      <c r="B10" s="15"/>
      <c r="C10" s="18"/>
      <c r="D10" s="18"/>
      <c r="E10" s="18"/>
      <c r="F10" s="18"/>
      <c r="G10" s="18"/>
      <c r="H10" s="18"/>
      <c r="I10" s="18"/>
      <c r="J10" s="82"/>
      <c r="K10" s="17" t="str">
        <f t="shared" si="0"/>
        <v/>
      </c>
      <c r="L10" s="83"/>
      <c r="M10" s="265"/>
      <c r="N10" s="105"/>
      <c r="O10" s="56"/>
      <c r="P10" s="17"/>
      <c r="Q10" s="39" t="str">
        <f t="shared" si="1"/>
        <v/>
      </c>
      <c r="R10" s="56" t="str">
        <f t="shared" si="2"/>
        <v/>
      </c>
      <c r="S10" s="18"/>
    </row>
    <row r="11" customHeight="1" spans="1:19">
      <c r="A11" s="14"/>
      <c r="B11" s="15"/>
      <c r="C11" s="18"/>
      <c r="D11" s="18"/>
      <c r="E11" s="18"/>
      <c r="F11" s="18"/>
      <c r="G11" s="18"/>
      <c r="H11" s="18"/>
      <c r="I11" s="18"/>
      <c r="J11" s="82"/>
      <c r="K11" s="17" t="str">
        <f t="shared" si="0"/>
        <v/>
      </c>
      <c r="L11" s="83"/>
      <c r="M11" s="265"/>
      <c r="N11" s="105"/>
      <c r="O11" s="56"/>
      <c r="P11" s="17"/>
      <c r="Q11" s="39" t="str">
        <f t="shared" si="1"/>
        <v/>
      </c>
      <c r="R11" s="56" t="str">
        <f t="shared" si="2"/>
        <v/>
      </c>
      <c r="S11" s="18"/>
    </row>
    <row r="12" customHeight="1" spans="1:19">
      <c r="A12" s="14"/>
      <c r="B12" s="15"/>
      <c r="C12" s="18"/>
      <c r="D12" s="18"/>
      <c r="E12" s="18"/>
      <c r="F12" s="18"/>
      <c r="G12" s="18"/>
      <c r="H12" s="18"/>
      <c r="I12" s="18"/>
      <c r="J12" s="82"/>
      <c r="K12" s="17" t="str">
        <f t="shared" si="0"/>
        <v/>
      </c>
      <c r="L12" s="83"/>
      <c r="M12" s="265"/>
      <c r="N12" s="105"/>
      <c r="O12" s="56"/>
      <c r="P12" s="17"/>
      <c r="Q12" s="39" t="str">
        <f t="shared" si="1"/>
        <v/>
      </c>
      <c r="R12" s="56" t="str">
        <f t="shared" si="2"/>
        <v/>
      </c>
      <c r="S12" s="18"/>
    </row>
    <row r="13" customHeight="1" spans="1:19">
      <c r="A13" s="14"/>
      <c r="B13" s="15"/>
      <c r="C13" s="18"/>
      <c r="D13" s="18"/>
      <c r="E13" s="18"/>
      <c r="F13" s="18"/>
      <c r="G13" s="18"/>
      <c r="H13" s="18"/>
      <c r="I13" s="18"/>
      <c r="J13" s="82"/>
      <c r="K13" s="17" t="str">
        <f t="shared" si="0"/>
        <v/>
      </c>
      <c r="L13" s="83"/>
      <c r="M13" s="265"/>
      <c r="N13" s="105"/>
      <c r="O13" s="56"/>
      <c r="P13" s="17"/>
      <c r="Q13" s="39" t="str">
        <f t="shared" si="1"/>
        <v/>
      </c>
      <c r="R13" s="56" t="str">
        <f t="shared" si="2"/>
        <v/>
      </c>
      <c r="S13" s="18"/>
    </row>
    <row r="14" customHeight="1" spans="1:19">
      <c r="A14" s="14"/>
      <c r="B14" s="15"/>
      <c r="C14" s="18"/>
      <c r="D14" s="18"/>
      <c r="E14" s="18"/>
      <c r="F14" s="18"/>
      <c r="G14" s="18"/>
      <c r="H14" s="18"/>
      <c r="I14" s="18"/>
      <c r="J14" s="82"/>
      <c r="K14" s="17" t="str">
        <f t="shared" si="0"/>
        <v/>
      </c>
      <c r="L14" s="83"/>
      <c r="M14" s="265"/>
      <c r="N14" s="105"/>
      <c r="O14" s="56"/>
      <c r="P14" s="17"/>
      <c r="Q14" s="39" t="str">
        <f t="shared" si="1"/>
        <v/>
      </c>
      <c r="R14" s="56" t="str">
        <f t="shared" si="2"/>
        <v/>
      </c>
      <c r="S14" s="18"/>
    </row>
    <row r="15" customHeight="1" spans="1:19">
      <c r="A15" s="14"/>
      <c r="B15" s="15"/>
      <c r="C15" s="18"/>
      <c r="D15" s="18"/>
      <c r="E15" s="18"/>
      <c r="F15" s="18"/>
      <c r="G15" s="18"/>
      <c r="H15" s="18"/>
      <c r="I15" s="18"/>
      <c r="J15" s="82"/>
      <c r="K15" s="17" t="str">
        <f t="shared" si="0"/>
        <v/>
      </c>
      <c r="L15" s="83"/>
      <c r="M15" s="265"/>
      <c r="N15" s="105"/>
      <c r="O15" s="56"/>
      <c r="P15" s="17"/>
      <c r="Q15" s="39" t="str">
        <f t="shared" si="1"/>
        <v/>
      </c>
      <c r="R15" s="56" t="str">
        <f t="shared" si="2"/>
        <v/>
      </c>
      <c r="S15" s="18"/>
    </row>
    <row r="16" customHeight="1" spans="1:19">
      <c r="A16" s="14"/>
      <c r="B16" s="15"/>
      <c r="C16" s="18"/>
      <c r="D16" s="18"/>
      <c r="E16" s="18"/>
      <c r="F16" s="18"/>
      <c r="G16" s="18"/>
      <c r="H16" s="18"/>
      <c r="I16" s="18"/>
      <c r="J16" s="82"/>
      <c r="K16" s="17" t="str">
        <f t="shared" si="0"/>
        <v/>
      </c>
      <c r="L16" s="83"/>
      <c r="M16" s="265"/>
      <c r="N16" s="105"/>
      <c r="O16" s="56"/>
      <c r="P16" s="17"/>
      <c r="Q16" s="39" t="str">
        <f t="shared" si="1"/>
        <v/>
      </c>
      <c r="R16" s="56" t="str">
        <f t="shared" si="2"/>
        <v/>
      </c>
      <c r="S16" s="18"/>
    </row>
    <row r="17" customHeight="1" spans="1:19">
      <c r="A17" s="14"/>
      <c r="B17" s="15"/>
      <c r="C17" s="18"/>
      <c r="D17" s="18"/>
      <c r="E17" s="18"/>
      <c r="F17" s="18"/>
      <c r="G17" s="18"/>
      <c r="H17" s="18"/>
      <c r="I17" s="18"/>
      <c r="J17" s="82"/>
      <c r="K17" s="17" t="str">
        <f t="shared" si="0"/>
        <v/>
      </c>
      <c r="L17" s="83"/>
      <c r="M17" s="265"/>
      <c r="N17" s="105"/>
      <c r="O17" s="56"/>
      <c r="P17" s="17"/>
      <c r="Q17" s="39" t="str">
        <f t="shared" si="1"/>
        <v/>
      </c>
      <c r="R17" s="56" t="str">
        <f t="shared" si="2"/>
        <v/>
      </c>
      <c r="S17" s="18"/>
    </row>
    <row r="18" customHeight="1" spans="1:19">
      <c r="A18" s="14"/>
      <c r="B18" s="15"/>
      <c r="C18" s="18"/>
      <c r="D18" s="18"/>
      <c r="E18" s="18"/>
      <c r="F18" s="18"/>
      <c r="G18" s="18"/>
      <c r="H18" s="18"/>
      <c r="I18" s="18"/>
      <c r="J18" s="82"/>
      <c r="K18" s="17" t="str">
        <f t="shared" si="0"/>
        <v/>
      </c>
      <c r="L18" s="83"/>
      <c r="M18" s="265"/>
      <c r="N18" s="105"/>
      <c r="O18" s="56"/>
      <c r="P18" s="17"/>
      <c r="Q18" s="39" t="str">
        <f t="shared" si="1"/>
        <v/>
      </c>
      <c r="R18" s="56" t="str">
        <f t="shared" si="2"/>
        <v/>
      </c>
      <c r="S18" s="18"/>
    </row>
    <row r="19" customHeight="1" spans="1:19">
      <c r="A19" s="14"/>
      <c r="B19" s="15"/>
      <c r="C19" s="18"/>
      <c r="D19" s="18"/>
      <c r="E19" s="18"/>
      <c r="F19" s="18"/>
      <c r="G19" s="18"/>
      <c r="H19" s="18"/>
      <c r="I19" s="18"/>
      <c r="J19" s="82"/>
      <c r="K19" s="17" t="str">
        <f t="shared" si="0"/>
        <v/>
      </c>
      <c r="L19" s="83"/>
      <c r="M19" s="265"/>
      <c r="N19" s="105"/>
      <c r="O19" s="56"/>
      <c r="P19" s="17"/>
      <c r="Q19" s="39" t="str">
        <f t="shared" si="1"/>
        <v/>
      </c>
      <c r="R19" s="56" t="str">
        <f t="shared" si="2"/>
        <v/>
      </c>
      <c r="S19" s="18"/>
    </row>
    <row r="20" customHeight="1" spans="1:19">
      <c r="A20" s="14"/>
      <c r="B20" s="15"/>
      <c r="C20" s="18"/>
      <c r="D20" s="18"/>
      <c r="E20" s="18"/>
      <c r="F20" s="18"/>
      <c r="G20" s="18"/>
      <c r="H20" s="18"/>
      <c r="I20" s="18"/>
      <c r="J20" s="82"/>
      <c r="K20" s="17" t="str">
        <f t="shared" si="0"/>
        <v/>
      </c>
      <c r="L20" s="83"/>
      <c r="M20" s="265"/>
      <c r="N20" s="105"/>
      <c r="O20" s="56"/>
      <c r="P20" s="17"/>
      <c r="Q20" s="39" t="str">
        <f t="shared" si="1"/>
        <v/>
      </c>
      <c r="R20" s="56" t="str">
        <f t="shared" si="2"/>
        <v/>
      </c>
      <c r="S20" s="18"/>
    </row>
    <row r="21" customHeight="1" spans="1:19">
      <c r="A21" s="14"/>
      <c r="B21" s="15"/>
      <c r="C21" s="18"/>
      <c r="D21" s="18"/>
      <c r="E21" s="18"/>
      <c r="F21" s="18"/>
      <c r="G21" s="18"/>
      <c r="H21" s="18"/>
      <c r="I21" s="18"/>
      <c r="J21" s="82"/>
      <c r="K21" s="17" t="str">
        <f t="shared" si="0"/>
        <v/>
      </c>
      <c r="L21" s="83"/>
      <c r="M21" s="265"/>
      <c r="N21" s="105"/>
      <c r="O21" s="56"/>
      <c r="P21" s="17"/>
      <c r="Q21" s="39" t="str">
        <f t="shared" si="1"/>
        <v/>
      </c>
      <c r="R21" s="56" t="str">
        <f t="shared" si="2"/>
        <v/>
      </c>
      <c r="S21" s="18"/>
    </row>
    <row r="22" customHeight="1" spans="1:19">
      <c r="A22" s="14"/>
      <c r="B22" s="15"/>
      <c r="C22" s="18"/>
      <c r="D22" s="18"/>
      <c r="E22" s="18"/>
      <c r="F22" s="18"/>
      <c r="G22" s="18"/>
      <c r="H22" s="18"/>
      <c r="I22" s="18"/>
      <c r="J22" s="82"/>
      <c r="K22" s="17" t="str">
        <f t="shared" si="0"/>
        <v/>
      </c>
      <c r="L22" s="83"/>
      <c r="M22" s="265"/>
      <c r="N22" s="105"/>
      <c r="O22" s="56"/>
      <c r="P22" s="17"/>
      <c r="Q22" s="39" t="str">
        <f t="shared" si="1"/>
        <v/>
      </c>
      <c r="R22" s="56" t="str">
        <f t="shared" si="2"/>
        <v/>
      </c>
      <c r="S22" s="18"/>
    </row>
    <row r="23" customHeight="1" spans="1:19">
      <c r="A23" s="14"/>
      <c r="B23" s="15"/>
      <c r="C23" s="18"/>
      <c r="D23" s="18"/>
      <c r="E23" s="18"/>
      <c r="F23" s="18"/>
      <c r="G23" s="18"/>
      <c r="H23" s="18"/>
      <c r="I23" s="18"/>
      <c r="J23" s="82"/>
      <c r="K23" s="17" t="str">
        <f t="shared" si="0"/>
        <v/>
      </c>
      <c r="L23" s="83"/>
      <c r="M23" s="265"/>
      <c r="N23" s="105"/>
      <c r="O23" s="56"/>
      <c r="P23" s="17"/>
      <c r="Q23" s="39" t="str">
        <f t="shared" si="1"/>
        <v/>
      </c>
      <c r="R23" s="56" t="str">
        <f t="shared" si="2"/>
        <v/>
      </c>
      <c r="S23" s="18"/>
    </row>
    <row r="24" customHeight="1" spans="1:19">
      <c r="A24" s="14"/>
      <c r="B24" s="15"/>
      <c r="C24" s="18"/>
      <c r="D24" s="18"/>
      <c r="E24" s="18"/>
      <c r="F24" s="18"/>
      <c r="G24" s="18"/>
      <c r="H24" s="18"/>
      <c r="I24" s="18"/>
      <c r="J24" s="82"/>
      <c r="K24" s="17" t="str">
        <f t="shared" si="0"/>
        <v/>
      </c>
      <c r="L24" s="83"/>
      <c r="M24" s="265"/>
      <c r="N24" s="105"/>
      <c r="O24" s="56"/>
      <c r="P24" s="17"/>
      <c r="Q24" s="39" t="str">
        <f t="shared" si="1"/>
        <v/>
      </c>
      <c r="R24" s="56" t="str">
        <f t="shared" si="2"/>
        <v/>
      </c>
      <c r="S24" s="18"/>
    </row>
    <row r="25" customHeight="1" spans="1:19">
      <c r="A25" s="14"/>
      <c r="B25" s="15"/>
      <c r="C25" s="18"/>
      <c r="D25" s="18"/>
      <c r="E25" s="18"/>
      <c r="F25" s="18"/>
      <c r="G25" s="18"/>
      <c r="H25" s="18"/>
      <c r="I25" s="18"/>
      <c r="J25" s="82"/>
      <c r="K25" s="17" t="str">
        <f t="shared" si="0"/>
        <v/>
      </c>
      <c r="L25" s="83"/>
      <c r="M25" s="265"/>
      <c r="N25" s="105"/>
      <c r="O25" s="56"/>
      <c r="P25" s="17"/>
      <c r="Q25" s="39" t="str">
        <f t="shared" si="1"/>
        <v/>
      </c>
      <c r="R25" s="56" t="str">
        <f t="shared" si="2"/>
        <v/>
      </c>
      <c r="S25" s="18"/>
    </row>
    <row r="26" customHeight="1" spans="1:19">
      <c r="A26" s="14"/>
      <c r="B26" s="15"/>
      <c r="C26" s="18"/>
      <c r="D26" s="18"/>
      <c r="E26" s="18"/>
      <c r="F26" s="18"/>
      <c r="G26" s="18"/>
      <c r="H26" s="18"/>
      <c r="I26" s="18"/>
      <c r="J26" s="82"/>
      <c r="K26" s="17" t="str">
        <f t="shared" si="0"/>
        <v/>
      </c>
      <c r="L26" s="83"/>
      <c r="M26" s="265"/>
      <c r="N26" s="105"/>
      <c r="O26" s="56"/>
      <c r="P26" s="17"/>
      <c r="Q26" s="39" t="str">
        <f t="shared" si="1"/>
        <v/>
      </c>
      <c r="R26" s="56" t="str">
        <f t="shared" si="2"/>
        <v/>
      </c>
      <c r="S26" s="18"/>
    </row>
    <row r="27" customHeight="1" spans="1:19">
      <c r="A27" s="14"/>
      <c r="B27" s="15"/>
      <c r="C27" s="18"/>
      <c r="D27" s="18"/>
      <c r="E27" s="18"/>
      <c r="F27" s="18"/>
      <c r="G27" s="18"/>
      <c r="H27" s="18"/>
      <c r="I27" s="18"/>
      <c r="J27" s="84"/>
      <c r="K27" s="85"/>
      <c r="L27" s="84"/>
      <c r="M27" s="265"/>
      <c r="N27" s="105"/>
      <c r="O27" s="56"/>
      <c r="P27" s="17"/>
      <c r="Q27" s="39" t="str">
        <f t="shared" si="1"/>
        <v/>
      </c>
      <c r="R27" s="56" t="str">
        <f t="shared" si="2"/>
        <v/>
      </c>
      <c r="S27" s="18"/>
    </row>
    <row r="28" customHeight="1" spans="1:19">
      <c r="A28" s="20" t="s">
        <v>329</v>
      </c>
      <c r="B28" s="21"/>
      <c r="C28" s="18"/>
      <c r="D28" s="18"/>
      <c r="E28" s="18"/>
      <c r="F28" s="18"/>
      <c r="G28" s="18"/>
      <c r="H28" s="18"/>
      <c r="I28" s="18"/>
      <c r="J28" s="86"/>
      <c r="K28" s="17"/>
      <c r="L28" s="17">
        <f>SUM(L8:L27)</f>
        <v>0</v>
      </c>
      <c r="M28" s="265"/>
      <c r="N28" s="105"/>
      <c r="O28" s="56"/>
      <c r="P28" s="17">
        <f>SUM(P8:P27)</f>
        <v>0</v>
      </c>
      <c r="Q28" s="39" t="str">
        <f t="shared" si="1"/>
        <v/>
      </c>
      <c r="R28" s="56" t="str">
        <f t="shared" si="2"/>
        <v/>
      </c>
      <c r="S28" s="18"/>
    </row>
    <row r="29" customHeight="1" spans="1:19">
      <c r="A29" s="22" t="e">
        <f>#REF!&amp;#REF!</f>
        <v>#REF!</v>
      </c>
      <c r="B29" s="9"/>
      <c r="C29" s="9"/>
      <c r="D29" s="9"/>
      <c r="E29" s="9"/>
      <c r="F29" s="9"/>
      <c r="G29" s="9"/>
      <c r="H29" s="9"/>
      <c r="I29" s="9"/>
      <c r="J29" s="293"/>
      <c r="K29" s="8"/>
      <c r="L29" s="8"/>
      <c r="M29" s="23"/>
      <c r="N29" s="23" t="e">
        <f>"评估人员："&amp;#REF!</f>
        <v>#REF!</v>
      </c>
      <c r="O29" s="23"/>
      <c r="P29" s="23"/>
      <c r="Q29" s="23"/>
      <c r="R29" s="23"/>
      <c r="S29" s="9"/>
    </row>
    <row r="30" customHeight="1" spans="1:19">
      <c r="A30" s="9" t="e">
        <f>CONCATENATE(#REF!,#REF!,#REF!,#REF!,#REF!,#REF!,#REF!)</f>
        <v>#REF!</v>
      </c>
      <c r="B30" s="9"/>
      <c r="C30" s="9"/>
      <c r="D30" s="9"/>
      <c r="E30" s="9"/>
      <c r="F30" s="9"/>
      <c r="G30" s="9"/>
      <c r="H30" s="9"/>
      <c r="I30" s="9"/>
      <c r="J30" s="293"/>
      <c r="K30" s="293"/>
      <c r="L30" s="293"/>
      <c r="M30" s="23"/>
      <c r="N30" s="23"/>
      <c r="O30" s="23"/>
      <c r="P30" s="23"/>
      <c r="Q30" s="23"/>
      <c r="R30" s="23"/>
      <c r="S30" s="9"/>
    </row>
  </sheetData>
  <mergeCells count="18">
    <mergeCell ref="A2:S2"/>
    <mergeCell ref="A3:S3"/>
    <mergeCell ref="A4:S4"/>
    <mergeCell ref="J6:L6"/>
    <mergeCell ref="N6:P6"/>
    <mergeCell ref="A6:A7"/>
    <mergeCell ref="B6:B7"/>
    <mergeCell ref="C6:C7"/>
    <mergeCell ref="D6:D7"/>
    <mergeCell ref="E6:E7"/>
    <mergeCell ref="F6:F7"/>
    <mergeCell ref="G6:G7"/>
    <mergeCell ref="H6:H7"/>
    <mergeCell ref="I6:I7"/>
    <mergeCell ref="M6:M7"/>
    <mergeCell ref="Q6:Q7"/>
    <mergeCell ref="R6:R7"/>
    <mergeCell ref="S6:S7"/>
  </mergeCells>
  <dataValidations count="1">
    <dataValidation type="list" allowBlank="1" showInputMessage="1" showErrorMessage="1" sqref="S8:S28">
      <formula1>原材料状况</formula1>
    </dataValidation>
  </dataValidations>
  <hyperlinks>
    <hyperlink ref="A1" location="索引目录!E33" display="返回索引页"/>
    <hyperlink ref="B1" location="存货汇总!B21" display="返回存货汇总表"/>
  </hyperlinks>
  <printOptions horizontalCentered="1"/>
  <pageMargins left="0.354166666666667" right="0.354166666666667" top="0.786805555555556" bottom="0.786805555555556" header="1.05" footer="0.511805555555556"/>
  <pageSetup paperSize="9" scale="85" fitToHeight="0" orientation="landscape"/>
  <headerFooter alignWithMargins="0">
    <oddHeader>&amp;R&amp;"宋体,常规"&amp;10表&amp;"Times New Roman,常规"3-9-13
&amp;"宋体,常规"共&amp;"Times New Roman,常规"&amp;N&amp;"宋体,常规"页第&amp;"Times New Roman,常规"&amp;P&amp;"宋体,常规"页</oddHead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A2" sqref="A2:J2"/>
    </sheetView>
  </sheetViews>
  <sheetFormatPr defaultColWidth="9" defaultRowHeight="15.75" customHeight="1"/>
  <cols>
    <col min="1" max="1" width="5.75" customWidth="1"/>
    <col min="2" max="2" width="21.3333333333333" customWidth="1"/>
    <col min="3" max="4" width="7.75" customWidth="1"/>
    <col min="5" max="5" width="16.5" customWidth="1"/>
    <col min="6" max="6" width="13.0833333333333" customWidth="1"/>
    <col min="7" max="7" width="13.75" customWidth="1" outlineLevel="1"/>
    <col min="8" max="8" width="10.8333333333333" customWidth="1" outlineLevel="1"/>
    <col min="9" max="9" width="7.5" customWidth="1" outlineLevel="1"/>
    <col min="10" max="10" width="14.5833333333333" customWidth="1"/>
  </cols>
  <sheetData>
    <row r="1" ht="24" spans="1:10">
      <c r="A1" s="1" t="s">
        <v>126</v>
      </c>
      <c r="B1" s="287" t="s">
        <v>551</v>
      </c>
      <c r="C1" s="3"/>
      <c r="D1" s="3"/>
      <c r="E1" s="3"/>
      <c r="F1" s="3"/>
      <c r="G1" s="4"/>
      <c r="H1" s="4"/>
      <c r="I1" s="4"/>
      <c r="J1" s="3"/>
    </row>
    <row r="2" ht="30" hidden="1" customHeight="1" spans="1:10">
      <c r="A2" s="5" t="s">
        <v>552</v>
      </c>
      <c r="B2" s="5"/>
      <c r="C2" s="5"/>
      <c r="D2" s="5"/>
      <c r="E2" s="5"/>
      <c r="F2" s="5"/>
      <c r="G2" s="5"/>
      <c r="H2" s="5"/>
      <c r="I2" s="5"/>
      <c r="J2" s="5"/>
    </row>
    <row r="3" ht="30" customHeight="1" spans="1:10">
      <c r="A3" s="5" t="s">
        <v>553</v>
      </c>
      <c r="B3" s="5"/>
      <c r="C3" s="5"/>
      <c r="D3" s="5"/>
      <c r="E3" s="5"/>
      <c r="F3" s="5"/>
      <c r="G3" s="5"/>
      <c r="H3" s="5"/>
      <c r="I3" s="5"/>
      <c r="J3" s="5"/>
    </row>
    <row r="4" ht="14.15" customHeight="1" spans="1:10">
      <c r="A4" s="6" t="e">
        <f>CONCATENATE(#REF!,#REF!,#REF!,#REF!,#REF!,#REF!,#REF!)</f>
        <v>#REF!</v>
      </c>
      <c r="B4" s="6"/>
      <c r="C4" s="6"/>
      <c r="D4" s="6"/>
      <c r="E4" s="6"/>
      <c r="F4" s="6"/>
      <c r="G4" s="7"/>
      <c r="H4" s="7"/>
      <c r="I4" s="7"/>
      <c r="J4" s="7"/>
    </row>
    <row r="5" customHeight="1" spans="1:10">
      <c r="A5" s="8" t="e">
        <f>#REF!&amp;#REF!</f>
        <v>#REF!</v>
      </c>
      <c r="B5" s="9"/>
      <c r="C5" s="9"/>
      <c r="D5" s="9"/>
      <c r="E5" s="9"/>
      <c r="F5" s="9"/>
      <c r="G5" s="10"/>
      <c r="H5" s="10"/>
      <c r="I5" s="10"/>
      <c r="J5" s="11" t="s">
        <v>159</v>
      </c>
    </row>
    <row r="6" ht="28" customHeight="1" spans="1:10">
      <c r="A6" s="12" t="s">
        <v>161</v>
      </c>
      <c r="B6" s="12" t="s">
        <v>554</v>
      </c>
      <c r="C6" s="12" t="s">
        <v>335</v>
      </c>
      <c r="D6" s="12" t="s">
        <v>555</v>
      </c>
      <c r="E6" s="12" t="s">
        <v>556</v>
      </c>
      <c r="F6" s="13" t="s">
        <v>196</v>
      </c>
      <c r="G6" s="267" t="s">
        <v>197</v>
      </c>
      <c r="H6" s="267" t="s">
        <v>198</v>
      </c>
      <c r="I6" s="267" t="s">
        <v>269</v>
      </c>
      <c r="J6" s="12" t="s">
        <v>164</v>
      </c>
    </row>
    <row r="7" customHeight="1" spans="1:10">
      <c r="A7" s="14"/>
      <c r="B7" s="15"/>
      <c r="C7" s="14"/>
      <c r="D7" s="14"/>
      <c r="E7" s="14"/>
      <c r="F7" s="19"/>
      <c r="G7" s="39"/>
      <c r="H7" s="39" t="str">
        <f>IF(G7-F7&lt;&gt;0,G7-F7,IF(F7&lt;&gt;0,0,""))</f>
        <v/>
      </c>
      <c r="I7" s="56" t="str">
        <f>IF(F7=0,"",(G7-F7)/F7*100)</f>
        <v/>
      </c>
      <c r="J7" s="18"/>
    </row>
    <row r="8" customHeight="1" spans="1:10">
      <c r="A8" s="18"/>
      <c r="B8" s="15"/>
      <c r="C8" s="16"/>
      <c r="D8" s="16"/>
      <c r="E8" s="16"/>
      <c r="F8" s="19"/>
      <c r="G8" s="56"/>
      <c r="H8" s="39" t="str">
        <f t="shared" ref="H8:H28" si="0">IF(G8-F8&lt;&gt;0,G8-F8,IF(F8&lt;&gt;0,0,""))</f>
        <v/>
      </c>
      <c r="I8" s="56" t="str">
        <f t="shared" ref="I8:I28" si="1">IF(F8=0,"",(G8-F8)/F8*100)</f>
        <v/>
      </c>
      <c r="J8" s="18"/>
    </row>
    <row r="9" customHeight="1" spans="1:10">
      <c r="A9" s="18"/>
      <c r="B9" s="15"/>
      <c r="C9" s="16"/>
      <c r="D9" s="16"/>
      <c r="E9" s="16"/>
      <c r="F9" s="19"/>
      <c r="G9" s="56"/>
      <c r="H9" s="39" t="str">
        <f t="shared" si="0"/>
        <v/>
      </c>
      <c r="I9" s="56" t="str">
        <f t="shared" si="1"/>
        <v/>
      </c>
      <c r="J9" s="18"/>
    </row>
    <row r="10" customHeight="1" spans="1:10">
      <c r="A10" s="18"/>
      <c r="B10" s="15"/>
      <c r="C10" s="16"/>
      <c r="D10" s="16"/>
      <c r="E10" s="16"/>
      <c r="F10" s="19"/>
      <c r="G10" s="56"/>
      <c r="H10" s="39" t="str">
        <f t="shared" si="0"/>
        <v/>
      </c>
      <c r="I10" s="56" t="str">
        <f t="shared" si="1"/>
        <v/>
      </c>
      <c r="J10" s="18"/>
    </row>
    <row r="11" customHeight="1" spans="1:10">
      <c r="A11" s="18"/>
      <c r="B11" s="15"/>
      <c r="C11" s="16"/>
      <c r="D11" s="16"/>
      <c r="E11" s="16"/>
      <c r="F11" s="19"/>
      <c r="G11" s="56"/>
      <c r="H11" s="39" t="str">
        <f t="shared" si="0"/>
        <v/>
      </c>
      <c r="I11" s="56" t="str">
        <f t="shared" si="1"/>
        <v/>
      </c>
      <c r="J11" s="18"/>
    </row>
    <row r="12" customHeight="1" spans="1:10">
      <c r="A12" s="18"/>
      <c r="B12" s="15"/>
      <c r="C12" s="16"/>
      <c r="D12" s="16"/>
      <c r="E12" s="16"/>
      <c r="F12" s="19"/>
      <c r="G12" s="56"/>
      <c r="H12" s="39" t="str">
        <f t="shared" si="0"/>
        <v/>
      </c>
      <c r="I12" s="56" t="str">
        <f t="shared" si="1"/>
        <v/>
      </c>
      <c r="J12" s="18"/>
    </row>
    <row r="13" customHeight="1" spans="1:10">
      <c r="A13" s="18"/>
      <c r="B13" s="15"/>
      <c r="C13" s="16"/>
      <c r="D13" s="16"/>
      <c r="E13" s="16"/>
      <c r="F13" s="19"/>
      <c r="G13" s="56"/>
      <c r="H13" s="39" t="str">
        <f t="shared" si="0"/>
        <v/>
      </c>
      <c r="I13" s="56" t="str">
        <f t="shared" si="1"/>
        <v/>
      </c>
      <c r="J13" s="18"/>
    </row>
    <row r="14" customHeight="1" spans="1:10">
      <c r="A14" s="18"/>
      <c r="B14" s="15"/>
      <c r="C14" s="16"/>
      <c r="D14" s="16"/>
      <c r="E14" s="16"/>
      <c r="F14" s="19"/>
      <c r="G14" s="56"/>
      <c r="H14" s="39" t="str">
        <f t="shared" si="0"/>
        <v/>
      </c>
      <c r="I14" s="56" t="str">
        <f t="shared" si="1"/>
        <v/>
      </c>
      <c r="J14" s="18"/>
    </row>
    <row r="15" customHeight="1" spans="1:10">
      <c r="A15" s="18"/>
      <c r="B15" s="15"/>
      <c r="C15" s="16"/>
      <c r="D15" s="16"/>
      <c r="E15" s="16"/>
      <c r="F15" s="19"/>
      <c r="G15" s="56"/>
      <c r="H15" s="39" t="str">
        <f t="shared" si="0"/>
        <v/>
      </c>
      <c r="I15" s="56" t="str">
        <f t="shared" si="1"/>
        <v/>
      </c>
      <c r="J15" s="18"/>
    </row>
    <row r="16" customHeight="1" spans="1:10">
      <c r="A16" s="18"/>
      <c r="B16" s="15"/>
      <c r="C16" s="16"/>
      <c r="D16" s="16"/>
      <c r="E16" s="16"/>
      <c r="F16" s="19"/>
      <c r="G16" s="56"/>
      <c r="H16" s="39" t="str">
        <f t="shared" si="0"/>
        <v/>
      </c>
      <c r="I16" s="56" t="str">
        <f t="shared" si="1"/>
        <v/>
      </c>
      <c r="J16" s="18"/>
    </row>
    <row r="17" customHeight="1" spans="1:10">
      <c r="A17" s="18"/>
      <c r="B17" s="15"/>
      <c r="C17" s="16"/>
      <c r="D17" s="16"/>
      <c r="E17" s="16"/>
      <c r="F17" s="19"/>
      <c r="G17" s="56"/>
      <c r="H17" s="39" t="str">
        <f t="shared" si="0"/>
        <v/>
      </c>
      <c r="I17" s="56" t="str">
        <f t="shared" si="1"/>
        <v/>
      </c>
      <c r="J17" s="18"/>
    </row>
    <row r="18" customHeight="1" spans="1:10">
      <c r="A18" s="18"/>
      <c r="B18" s="15"/>
      <c r="C18" s="16"/>
      <c r="D18" s="16"/>
      <c r="E18" s="16"/>
      <c r="F18" s="19"/>
      <c r="G18" s="56"/>
      <c r="H18" s="39" t="str">
        <f t="shared" si="0"/>
        <v/>
      </c>
      <c r="I18" s="56" t="str">
        <f t="shared" si="1"/>
        <v/>
      </c>
      <c r="J18" s="18"/>
    </row>
    <row r="19" customHeight="1" spans="1:10">
      <c r="A19" s="18"/>
      <c r="B19" s="15"/>
      <c r="C19" s="16"/>
      <c r="D19" s="16"/>
      <c r="E19" s="16"/>
      <c r="F19" s="19"/>
      <c r="G19" s="56"/>
      <c r="H19" s="39" t="str">
        <f t="shared" si="0"/>
        <v/>
      </c>
      <c r="I19" s="56" t="str">
        <f t="shared" si="1"/>
        <v/>
      </c>
      <c r="J19" s="18"/>
    </row>
    <row r="20" customHeight="1" spans="1:10">
      <c r="A20" s="18"/>
      <c r="B20" s="15"/>
      <c r="C20" s="16"/>
      <c r="D20" s="16"/>
      <c r="E20" s="16"/>
      <c r="F20" s="19"/>
      <c r="G20" s="56"/>
      <c r="H20" s="39" t="str">
        <f t="shared" si="0"/>
        <v/>
      </c>
      <c r="I20" s="56" t="str">
        <f t="shared" si="1"/>
        <v/>
      </c>
      <c r="J20" s="18"/>
    </row>
    <row r="21" customHeight="1" spans="1:10">
      <c r="A21" s="18"/>
      <c r="B21" s="15"/>
      <c r="C21" s="16"/>
      <c r="D21" s="16"/>
      <c r="E21" s="16"/>
      <c r="F21" s="19"/>
      <c r="G21" s="56"/>
      <c r="H21" s="39" t="str">
        <f t="shared" si="0"/>
        <v/>
      </c>
      <c r="I21" s="56" t="str">
        <f t="shared" si="1"/>
        <v/>
      </c>
      <c r="J21" s="18"/>
    </row>
    <row r="22" customHeight="1" spans="1:10">
      <c r="A22" s="18"/>
      <c r="B22" s="15"/>
      <c r="C22" s="16"/>
      <c r="D22" s="16"/>
      <c r="E22" s="16"/>
      <c r="F22" s="19"/>
      <c r="G22" s="56"/>
      <c r="H22" s="39" t="str">
        <f t="shared" si="0"/>
        <v/>
      </c>
      <c r="I22" s="56" t="str">
        <f t="shared" si="1"/>
        <v/>
      </c>
      <c r="J22" s="18"/>
    </row>
    <row r="23" customHeight="1" spans="1:10">
      <c r="A23" s="18"/>
      <c r="B23" s="15"/>
      <c r="C23" s="16"/>
      <c r="D23" s="16"/>
      <c r="E23" s="16"/>
      <c r="F23" s="19"/>
      <c r="G23" s="56"/>
      <c r="H23" s="39" t="str">
        <f t="shared" si="0"/>
        <v/>
      </c>
      <c r="I23" s="56" t="str">
        <f t="shared" si="1"/>
        <v/>
      </c>
      <c r="J23" s="18"/>
    </row>
    <row r="24" customHeight="1" spans="1:10">
      <c r="A24" s="18"/>
      <c r="B24" s="15"/>
      <c r="C24" s="16"/>
      <c r="D24" s="16"/>
      <c r="E24" s="16"/>
      <c r="F24" s="19"/>
      <c r="G24" s="56"/>
      <c r="H24" s="39" t="str">
        <f t="shared" si="0"/>
        <v/>
      </c>
      <c r="I24" s="56" t="str">
        <f t="shared" si="1"/>
        <v/>
      </c>
      <c r="J24" s="18"/>
    </row>
    <row r="25" customHeight="1" spans="1:10">
      <c r="A25" s="18"/>
      <c r="B25" s="15"/>
      <c r="C25" s="16"/>
      <c r="D25" s="16"/>
      <c r="E25" s="16"/>
      <c r="F25" s="19"/>
      <c r="G25" s="56"/>
      <c r="H25" s="39" t="str">
        <f t="shared" si="0"/>
        <v/>
      </c>
      <c r="I25" s="56" t="str">
        <f t="shared" si="1"/>
        <v/>
      </c>
      <c r="J25" s="18"/>
    </row>
    <row r="26" customHeight="1" spans="1:10">
      <c r="A26" s="18"/>
      <c r="B26" s="15"/>
      <c r="C26" s="16"/>
      <c r="D26" s="16"/>
      <c r="E26" s="16"/>
      <c r="F26" s="19"/>
      <c r="G26" s="56"/>
      <c r="H26" s="39" t="str">
        <f t="shared" si="0"/>
        <v/>
      </c>
      <c r="I26" s="56" t="str">
        <f t="shared" si="1"/>
        <v/>
      </c>
      <c r="J26" s="18"/>
    </row>
    <row r="27" customHeight="1" spans="1:10">
      <c r="A27" s="18"/>
      <c r="B27" s="15"/>
      <c r="C27" s="16"/>
      <c r="D27" s="16"/>
      <c r="E27" s="16"/>
      <c r="F27" s="19"/>
      <c r="G27" s="56"/>
      <c r="H27" s="39" t="str">
        <f t="shared" si="0"/>
        <v/>
      </c>
      <c r="I27" s="56" t="str">
        <f t="shared" si="1"/>
        <v/>
      </c>
      <c r="J27" s="18"/>
    </row>
    <row r="28" customHeight="1" spans="1:10">
      <c r="A28" s="20" t="s">
        <v>329</v>
      </c>
      <c r="B28" s="118"/>
      <c r="C28" s="16"/>
      <c r="D28" s="16"/>
      <c r="E28" s="16"/>
      <c r="F28" s="19">
        <f>SUM(F7:F27)</f>
        <v>0</v>
      </c>
      <c r="G28" s="286">
        <f>SUM(G7:G27)</f>
        <v>0</v>
      </c>
      <c r="H28" s="39" t="str">
        <f t="shared" si="0"/>
        <v/>
      </c>
      <c r="I28" s="56" t="str">
        <f t="shared" si="1"/>
        <v/>
      </c>
      <c r="J28" s="18"/>
    </row>
    <row r="29" customHeight="1" spans="1:10">
      <c r="A29" s="22" t="e">
        <f>#REF!&amp;#REF!</f>
        <v>#REF!</v>
      </c>
      <c r="B29" s="9"/>
      <c r="C29" s="9"/>
      <c r="D29" s="9"/>
      <c r="E29" s="9"/>
      <c r="F29" s="9"/>
      <c r="G29" s="23" t="e">
        <f>"评估人员："&amp;#REF!</f>
        <v>#REF!</v>
      </c>
      <c r="H29" s="23"/>
      <c r="I29" s="23"/>
      <c r="J29" s="9"/>
    </row>
    <row r="30" customHeight="1" spans="1:10">
      <c r="A30" s="22" t="e">
        <f>CONCATENATE(#REF!,#REF!,#REF!,#REF!,#REF!,#REF!,#REF!)</f>
        <v>#REF!</v>
      </c>
      <c r="B30" s="9"/>
      <c r="C30" s="9"/>
      <c r="D30" s="9"/>
      <c r="E30" s="9"/>
      <c r="F30" s="9"/>
      <c r="G30" s="23"/>
      <c r="H30" s="23"/>
      <c r="I30" s="23"/>
      <c r="J30" s="9"/>
    </row>
  </sheetData>
  <mergeCells count="4">
    <mergeCell ref="A2:J2"/>
    <mergeCell ref="A3:J3"/>
    <mergeCell ref="A4:J4"/>
    <mergeCell ref="A28:B28"/>
  </mergeCells>
  <hyperlinks>
    <hyperlink ref="A1" location="索引目录!D34" display="返回索引页"/>
    <hyperlink ref="B1" location="流动汇总!B15" display="返回流动资产清查评估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Roman,常规"3-10
&amp;"宋体,常规"共&amp;"Times New Roman,常规"&amp;N&amp;"宋体,常规"页第&amp;"Times New Roman,常规"&amp;P&amp;"宋体,常规"页</oddHead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A2" sqref="A2:J2"/>
    </sheetView>
  </sheetViews>
  <sheetFormatPr defaultColWidth="9" defaultRowHeight="15.75" customHeight="1"/>
  <cols>
    <col min="1" max="1" width="5.5" customWidth="1"/>
    <col min="2" max="2" width="24.25" customWidth="1"/>
    <col min="3" max="3" width="9.75" customWidth="1"/>
    <col min="4" max="4" width="16.5" customWidth="1"/>
    <col min="5" max="5" width="10.75" customWidth="1"/>
    <col min="6" max="6" width="13.5" customWidth="1"/>
    <col min="7" max="7" width="13.75" customWidth="1" outlineLevel="1"/>
    <col min="8" max="8" width="10.8333333333333" customWidth="1" outlineLevel="1"/>
    <col min="9" max="9" width="7.5" customWidth="1" outlineLevel="1"/>
    <col min="10" max="10" width="13.3333333333333" customWidth="1"/>
  </cols>
  <sheetData>
    <row r="1" ht="11.25" customHeight="1" spans="1:10">
      <c r="A1" s="1" t="s">
        <v>126</v>
      </c>
      <c r="B1" s="2" t="s">
        <v>551</v>
      </c>
      <c r="C1" s="2"/>
      <c r="D1" s="2"/>
      <c r="E1" s="2"/>
      <c r="F1" s="3"/>
      <c r="G1" s="4"/>
      <c r="H1" s="4"/>
      <c r="I1" s="4"/>
      <c r="J1" s="3"/>
    </row>
    <row r="2" ht="30" hidden="1" customHeight="1" spans="1:10">
      <c r="A2" s="5" t="s">
        <v>557</v>
      </c>
      <c r="B2" s="5"/>
      <c r="C2" s="5"/>
      <c r="D2" s="5"/>
      <c r="E2" s="5"/>
      <c r="F2" s="5"/>
      <c r="G2" s="5"/>
      <c r="H2" s="5"/>
      <c r="I2" s="5"/>
      <c r="J2" s="5"/>
    </row>
    <row r="3" ht="30" customHeight="1" spans="1:10">
      <c r="A3" s="5" t="s">
        <v>558</v>
      </c>
      <c r="B3" s="5"/>
      <c r="C3" s="5"/>
      <c r="D3" s="5"/>
      <c r="E3" s="5"/>
      <c r="F3" s="5"/>
      <c r="G3" s="5"/>
      <c r="H3" s="5"/>
      <c r="I3" s="5"/>
      <c r="J3" s="5"/>
    </row>
    <row r="4" ht="14.15" customHeight="1" spans="1:10">
      <c r="A4" s="6" t="e">
        <f>CONCATENATE(#REF!,#REF!,#REF!,#REF!,#REF!,#REF!,#REF!)</f>
        <v>#REF!</v>
      </c>
      <c r="B4" s="6"/>
      <c r="C4" s="6"/>
      <c r="D4" s="6"/>
      <c r="E4" s="6"/>
      <c r="F4" s="6"/>
      <c r="G4" s="6"/>
      <c r="H4" s="6"/>
      <c r="I4" s="6"/>
      <c r="J4" s="6"/>
    </row>
    <row r="5" customHeight="1" spans="1:10">
      <c r="A5" s="8" t="e">
        <f>#REF!&amp;#REF!</f>
        <v>#REF!</v>
      </c>
      <c r="B5" s="9"/>
      <c r="C5" s="9"/>
      <c r="D5" s="9"/>
      <c r="E5" s="9"/>
      <c r="F5" s="9"/>
      <c r="G5" s="10"/>
      <c r="H5" s="10"/>
      <c r="I5" s="10"/>
      <c r="J5" s="11" t="s">
        <v>159</v>
      </c>
    </row>
    <row r="6" ht="28" customHeight="1" spans="1:10">
      <c r="A6" s="12" t="s">
        <v>161</v>
      </c>
      <c r="B6" s="12" t="s">
        <v>554</v>
      </c>
      <c r="C6" s="12" t="s">
        <v>335</v>
      </c>
      <c r="D6" s="12" t="s">
        <v>556</v>
      </c>
      <c r="E6" s="12" t="s">
        <v>314</v>
      </c>
      <c r="F6" s="13" t="s">
        <v>196</v>
      </c>
      <c r="G6" s="267" t="s">
        <v>197</v>
      </c>
      <c r="H6" s="267" t="s">
        <v>198</v>
      </c>
      <c r="I6" s="267" t="s">
        <v>269</v>
      </c>
      <c r="J6" s="12" t="s">
        <v>164</v>
      </c>
    </row>
    <row r="7" customHeight="1" spans="1:10">
      <c r="A7" s="14"/>
      <c r="B7" s="15"/>
      <c r="C7" s="15"/>
      <c r="D7" s="15"/>
      <c r="E7" s="19"/>
      <c r="F7" s="19"/>
      <c r="G7" s="39"/>
      <c r="H7" s="39" t="str">
        <f>IF(G7-F7&lt;&gt;0,G7-F7,IF(F7&lt;&gt;0,0,""))</f>
        <v/>
      </c>
      <c r="I7" s="56" t="str">
        <f>IF(F7=0,"",(G7-F7)/F7*100)</f>
        <v/>
      </c>
      <c r="J7" s="18"/>
    </row>
    <row r="8" customHeight="1" spans="1:10">
      <c r="A8" s="14"/>
      <c r="B8" s="15"/>
      <c r="C8" s="15"/>
      <c r="D8" s="15"/>
      <c r="E8" s="19"/>
      <c r="F8" s="19"/>
      <c r="G8" s="56"/>
      <c r="H8" s="39" t="str">
        <f t="shared" ref="H8:H28" si="0">IF(G8-F8&lt;&gt;0,G8-F8,IF(F8&lt;&gt;0,0,""))</f>
        <v/>
      </c>
      <c r="I8" s="56" t="str">
        <f t="shared" ref="I8:I28" si="1">IF(F8=0,"",(G8-F8)/F8*100)</f>
        <v/>
      </c>
      <c r="J8" s="18"/>
    </row>
    <row r="9" customHeight="1" spans="1:10">
      <c r="A9" s="14"/>
      <c r="B9" s="15"/>
      <c r="C9" s="15"/>
      <c r="D9" s="15"/>
      <c r="E9" s="19"/>
      <c r="F9" s="19"/>
      <c r="G9" s="56"/>
      <c r="H9" s="39" t="str">
        <f t="shared" si="0"/>
        <v/>
      </c>
      <c r="I9" s="56" t="str">
        <f t="shared" si="1"/>
        <v/>
      </c>
      <c r="J9" s="18"/>
    </row>
    <row r="10" customHeight="1" spans="1:10">
      <c r="A10" s="14"/>
      <c r="B10" s="15"/>
      <c r="C10" s="15"/>
      <c r="D10" s="15"/>
      <c r="E10" s="19"/>
      <c r="F10" s="19"/>
      <c r="G10" s="56"/>
      <c r="H10" s="39" t="str">
        <f t="shared" si="0"/>
        <v/>
      </c>
      <c r="I10" s="56" t="str">
        <f t="shared" si="1"/>
        <v/>
      </c>
      <c r="J10" s="18"/>
    </row>
    <row r="11" customHeight="1" spans="1:10">
      <c r="A11" s="14"/>
      <c r="B11" s="15"/>
      <c r="C11" s="15"/>
      <c r="D11" s="15"/>
      <c r="E11" s="19"/>
      <c r="F11" s="19"/>
      <c r="G11" s="56"/>
      <c r="H11" s="39" t="str">
        <f t="shared" si="0"/>
        <v/>
      </c>
      <c r="I11" s="56" t="str">
        <f t="shared" si="1"/>
        <v/>
      </c>
      <c r="J11" s="18"/>
    </row>
    <row r="12" customHeight="1" spans="1:10">
      <c r="A12" s="14"/>
      <c r="B12" s="15"/>
      <c r="C12" s="15"/>
      <c r="D12" s="15"/>
      <c r="E12" s="19"/>
      <c r="F12" s="19"/>
      <c r="G12" s="56"/>
      <c r="H12" s="39" t="str">
        <f t="shared" si="0"/>
        <v/>
      </c>
      <c r="I12" s="56" t="str">
        <f t="shared" si="1"/>
        <v/>
      </c>
      <c r="J12" s="18"/>
    </row>
    <row r="13" customHeight="1" spans="1:10">
      <c r="A13" s="14"/>
      <c r="B13" s="15"/>
      <c r="C13" s="15"/>
      <c r="D13" s="15"/>
      <c r="E13" s="19"/>
      <c r="F13" s="19"/>
      <c r="G13" s="56"/>
      <c r="H13" s="39" t="str">
        <f t="shared" si="0"/>
        <v/>
      </c>
      <c r="I13" s="56" t="str">
        <f t="shared" si="1"/>
        <v/>
      </c>
      <c r="J13" s="18"/>
    </row>
    <row r="14" customHeight="1" spans="1:10">
      <c r="A14" s="14"/>
      <c r="B14" s="15"/>
      <c r="C14" s="15"/>
      <c r="D14" s="15"/>
      <c r="E14" s="19"/>
      <c r="F14" s="19"/>
      <c r="G14" s="56"/>
      <c r="H14" s="39" t="str">
        <f t="shared" si="0"/>
        <v/>
      </c>
      <c r="I14" s="56" t="str">
        <f t="shared" si="1"/>
        <v/>
      </c>
      <c r="J14" s="18"/>
    </row>
    <row r="15" customHeight="1" spans="1:10">
      <c r="A15" s="14"/>
      <c r="B15" s="15"/>
      <c r="C15" s="15"/>
      <c r="D15" s="15"/>
      <c r="E15" s="19"/>
      <c r="F15" s="19"/>
      <c r="G15" s="56"/>
      <c r="H15" s="39" t="str">
        <f t="shared" si="0"/>
        <v/>
      </c>
      <c r="I15" s="56" t="str">
        <f t="shared" si="1"/>
        <v/>
      </c>
      <c r="J15" s="18"/>
    </row>
    <row r="16" customHeight="1" spans="1:10">
      <c r="A16" s="14"/>
      <c r="B16" s="15"/>
      <c r="C16" s="15"/>
      <c r="D16" s="15"/>
      <c r="E16" s="19"/>
      <c r="F16" s="19"/>
      <c r="G16" s="56"/>
      <c r="H16" s="39" t="str">
        <f t="shared" si="0"/>
        <v/>
      </c>
      <c r="I16" s="56" t="str">
        <f t="shared" si="1"/>
        <v/>
      </c>
      <c r="J16" s="18"/>
    </row>
    <row r="17" customHeight="1" spans="1:10">
      <c r="A17" s="14"/>
      <c r="B17" s="15"/>
      <c r="C17" s="15"/>
      <c r="D17" s="15"/>
      <c r="E17" s="19"/>
      <c r="F17" s="19"/>
      <c r="G17" s="56"/>
      <c r="H17" s="39" t="str">
        <f t="shared" si="0"/>
        <v/>
      </c>
      <c r="I17" s="56" t="str">
        <f t="shared" si="1"/>
        <v/>
      </c>
      <c r="J17" s="18"/>
    </row>
    <row r="18" customHeight="1" spans="1:10">
      <c r="A18" s="14"/>
      <c r="B18" s="15"/>
      <c r="C18" s="15"/>
      <c r="D18" s="15"/>
      <c r="E18" s="19"/>
      <c r="F18" s="19"/>
      <c r="G18" s="56"/>
      <c r="H18" s="39" t="str">
        <f t="shared" si="0"/>
        <v/>
      </c>
      <c r="I18" s="56" t="str">
        <f t="shared" si="1"/>
        <v/>
      </c>
      <c r="J18" s="18"/>
    </row>
    <row r="19" customHeight="1" spans="1:10">
      <c r="A19" s="14"/>
      <c r="B19" s="15"/>
      <c r="C19" s="15"/>
      <c r="D19" s="15"/>
      <c r="E19" s="19"/>
      <c r="F19" s="19"/>
      <c r="G19" s="56"/>
      <c r="H19" s="39" t="str">
        <f t="shared" si="0"/>
        <v/>
      </c>
      <c r="I19" s="56" t="str">
        <f t="shared" si="1"/>
        <v/>
      </c>
      <c r="J19" s="18"/>
    </row>
    <row r="20" customHeight="1" spans="1:10">
      <c r="A20" s="14"/>
      <c r="B20" s="15"/>
      <c r="C20" s="15"/>
      <c r="D20" s="15"/>
      <c r="E20" s="19"/>
      <c r="F20" s="19"/>
      <c r="G20" s="56"/>
      <c r="H20" s="39" t="str">
        <f t="shared" si="0"/>
        <v/>
      </c>
      <c r="I20" s="56" t="str">
        <f t="shared" si="1"/>
        <v/>
      </c>
      <c r="J20" s="18"/>
    </row>
    <row r="21" customHeight="1" spans="1:10">
      <c r="A21" s="14"/>
      <c r="B21" s="15"/>
      <c r="C21" s="15"/>
      <c r="D21" s="15"/>
      <c r="E21" s="19"/>
      <c r="F21" s="19"/>
      <c r="G21" s="56"/>
      <c r="H21" s="39" t="str">
        <f t="shared" si="0"/>
        <v/>
      </c>
      <c r="I21" s="56" t="str">
        <f t="shared" si="1"/>
        <v/>
      </c>
      <c r="J21" s="18"/>
    </row>
    <row r="22" customHeight="1" spans="1:10">
      <c r="A22" s="14"/>
      <c r="B22" s="15"/>
      <c r="C22" s="15"/>
      <c r="D22" s="15"/>
      <c r="E22" s="19"/>
      <c r="F22" s="19"/>
      <c r="G22" s="56"/>
      <c r="H22" s="39" t="str">
        <f t="shared" si="0"/>
        <v/>
      </c>
      <c r="I22" s="56" t="str">
        <f t="shared" si="1"/>
        <v/>
      </c>
      <c r="J22" s="18"/>
    </row>
    <row r="23" customHeight="1" spans="1:10">
      <c r="A23" s="14"/>
      <c r="B23" s="15"/>
      <c r="C23" s="15"/>
      <c r="D23" s="15"/>
      <c r="E23" s="19"/>
      <c r="F23" s="19"/>
      <c r="G23" s="56"/>
      <c r="H23" s="39" t="str">
        <f t="shared" si="0"/>
        <v/>
      </c>
      <c r="I23" s="56" t="str">
        <f t="shared" si="1"/>
        <v/>
      </c>
      <c r="J23" s="18"/>
    </row>
    <row r="24" customHeight="1" spans="1:10">
      <c r="A24" s="14"/>
      <c r="B24" s="15"/>
      <c r="C24" s="15"/>
      <c r="D24" s="15"/>
      <c r="E24" s="19"/>
      <c r="F24" s="19"/>
      <c r="G24" s="56"/>
      <c r="H24" s="39" t="str">
        <f t="shared" si="0"/>
        <v/>
      </c>
      <c r="I24" s="56" t="str">
        <f t="shared" si="1"/>
        <v/>
      </c>
      <c r="J24" s="18"/>
    </row>
    <row r="25" customHeight="1" spans="1:10">
      <c r="A25" s="14"/>
      <c r="B25" s="15"/>
      <c r="C25" s="15"/>
      <c r="D25" s="15"/>
      <c r="E25" s="19"/>
      <c r="F25" s="19"/>
      <c r="G25" s="56"/>
      <c r="H25" s="39" t="str">
        <f t="shared" si="0"/>
        <v/>
      </c>
      <c r="I25" s="56" t="str">
        <f t="shared" si="1"/>
        <v/>
      </c>
      <c r="J25" s="18"/>
    </row>
    <row r="26" customHeight="1" spans="1:10">
      <c r="A26" s="14"/>
      <c r="B26" s="15"/>
      <c r="C26" s="15"/>
      <c r="D26" s="15"/>
      <c r="E26" s="19"/>
      <c r="F26" s="19"/>
      <c r="G26" s="56"/>
      <c r="H26" s="39" t="str">
        <f t="shared" si="0"/>
        <v/>
      </c>
      <c r="I26" s="56" t="str">
        <f t="shared" si="1"/>
        <v/>
      </c>
      <c r="J26" s="18"/>
    </row>
    <row r="27" customHeight="1" spans="1:10">
      <c r="A27" s="14"/>
      <c r="B27" s="15"/>
      <c r="C27" s="15"/>
      <c r="D27" s="15"/>
      <c r="E27" s="19"/>
      <c r="F27" s="19"/>
      <c r="G27" s="56"/>
      <c r="H27" s="39" t="str">
        <f t="shared" si="0"/>
        <v/>
      </c>
      <c r="I27" s="56" t="str">
        <f t="shared" si="1"/>
        <v/>
      </c>
      <c r="J27" s="18"/>
    </row>
    <row r="28" customHeight="1" spans="1:10">
      <c r="A28" s="20" t="s">
        <v>329</v>
      </c>
      <c r="B28" s="21"/>
      <c r="C28" s="21"/>
      <c r="D28" s="21"/>
      <c r="E28" s="19">
        <f>SUM(E7:E27)</f>
        <v>0</v>
      </c>
      <c r="F28" s="19">
        <f>SUM(F7:F27)</f>
        <v>0</v>
      </c>
      <c r="G28" s="286">
        <f>SUM(G7:G27)</f>
        <v>0</v>
      </c>
      <c r="H28" s="39" t="str">
        <f t="shared" si="0"/>
        <v/>
      </c>
      <c r="I28" s="56" t="str">
        <f t="shared" si="1"/>
        <v/>
      </c>
      <c r="J28" s="18"/>
    </row>
    <row r="29" customHeight="1" spans="1:10">
      <c r="A29" s="22" t="e">
        <f>#REF!&amp;#REF!</f>
        <v>#REF!</v>
      </c>
      <c r="B29" s="9"/>
      <c r="C29" s="9"/>
      <c r="D29" s="9"/>
      <c r="E29" s="9"/>
      <c r="F29" s="9"/>
      <c r="G29" s="23" t="e">
        <f>"评估人员："&amp;#REF!</f>
        <v>#REF!</v>
      </c>
      <c r="H29" s="23"/>
      <c r="I29" s="23"/>
      <c r="J29" s="9"/>
    </row>
    <row r="30" customHeight="1" spans="1:10">
      <c r="A30" s="22" t="e">
        <f>CONCATENATE(#REF!,#REF!,#REF!,#REF!,#REF!,#REF!,#REF!)</f>
        <v>#REF!</v>
      </c>
      <c r="B30" s="9"/>
      <c r="C30" s="9"/>
      <c r="D30" s="9"/>
      <c r="E30" s="9"/>
      <c r="F30" s="9"/>
      <c r="G30" s="23"/>
      <c r="H30" s="23"/>
      <c r="I30" s="23"/>
      <c r="J30" s="9"/>
    </row>
  </sheetData>
  <mergeCells count="4">
    <mergeCell ref="A2:J2"/>
    <mergeCell ref="A3:J3"/>
    <mergeCell ref="A4:J4"/>
    <mergeCell ref="A28:B28"/>
  </mergeCells>
  <hyperlinks>
    <hyperlink ref="A1" location="索引目录!D35" display="返回索引页"/>
    <hyperlink ref="B1" location="流动汇总!B16" display="返回流动资产清查评估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Roman,常规"3-11
&amp;"宋体,常规"共&amp;"Times New Roman,常规"&amp;N&amp;"宋体,常规"页第&amp;"Times New Roman,常规"&amp;P&amp;"宋体,常规"页</oddHead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topLeftCell="A13" workbookViewId="0">
      <selection activeCell="C77" sqref="C77"/>
    </sheetView>
  </sheetViews>
  <sheetFormatPr defaultColWidth="9" defaultRowHeight="15.75" customHeight="1" outlineLevelCol="5"/>
  <cols>
    <col min="1" max="1" width="6.25" customWidth="1"/>
    <col min="2" max="2" width="31.8333333333333" customWidth="1"/>
    <col min="3" max="5" width="19.0833333333333" customWidth="1"/>
    <col min="6" max="6" width="11" customWidth="1"/>
  </cols>
  <sheetData>
    <row r="1" ht="15.6" spans="1:6">
      <c r="A1" s="1" t="s">
        <v>126</v>
      </c>
      <c r="B1" s="1" t="s">
        <v>246</v>
      </c>
      <c r="C1" s="3"/>
      <c r="D1" s="3"/>
      <c r="E1" s="3"/>
      <c r="F1" s="3"/>
    </row>
    <row r="2" ht="30" hidden="1" customHeight="1" spans="1:6">
      <c r="A2" s="5" t="s">
        <v>559</v>
      </c>
      <c r="B2" s="5"/>
      <c r="C2" s="5"/>
      <c r="D2" s="5"/>
      <c r="E2" s="5"/>
      <c r="F2" s="5"/>
    </row>
    <row r="3" ht="30" customHeight="1" spans="1:6">
      <c r="A3" s="5" t="s">
        <v>560</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561</v>
      </c>
      <c r="B7" s="75" t="s">
        <v>66</v>
      </c>
      <c r="C7" s="19">
        <f>可供出售金融资产汇总!C28</f>
        <v>0</v>
      </c>
      <c r="D7" s="17">
        <f>可供出售金融资产汇总!D28</f>
        <v>0</v>
      </c>
      <c r="E7" s="39" t="str">
        <f>IF(D7-C7&lt;&gt;0,D7-C7,IF(C7&lt;&gt;0,0,""))</f>
        <v/>
      </c>
      <c r="F7" s="56" t="str">
        <f>IF(C7=0,"",(D7-C7)/C7*100)</f>
        <v/>
      </c>
    </row>
    <row r="8" customHeight="1" spans="1:6">
      <c r="A8" s="74" t="s">
        <v>562</v>
      </c>
      <c r="B8" s="75" t="s">
        <v>68</v>
      </c>
      <c r="C8" s="19">
        <f>持有到期投资!H28</f>
        <v>0</v>
      </c>
      <c r="D8" s="17">
        <f>持有到期投资!I28</f>
        <v>0</v>
      </c>
      <c r="E8" s="39" t="str">
        <f t="shared" ref="E8:E23" si="0">IF(D8-C8&lt;&gt;0,D8-C8,IF(C8&lt;&gt;0,0,""))</f>
        <v/>
      </c>
      <c r="F8" s="56" t="str">
        <f t="shared" ref="F8:F23" si="1">IF(C8=0,"",(D8-C8)/C8*100)</f>
        <v/>
      </c>
    </row>
    <row r="9" customHeight="1" spans="1:6">
      <c r="A9" s="74" t="s">
        <v>563</v>
      </c>
      <c r="B9" s="75" t="s">
        <v>69</v>
      </c>
      <c r="C9" s="19">
        <f>长期应收!K28</f>
        <v>0</v>
      </c>
      <c r="D9" s="17">
        <f>长期应收!L28</f>
        <v>0</v>
      </c>
      <c r="E9" s="39" t="str">
        <f t="shared" si="0"/>
        <v/>
      </c>
      <c r="F9" s="56" t="str">
        <f t="shared" si="1"/>
        <v/>
      </c>
    </row>
    <row r="10" customHeight="1" spans="1:6">
      <c r="A10" s="74" t="s">
        <v>564</v>
      </c>
      <c r="B10" s="75" t="s">
        <v>70</v>
      </c>
      <c r="C10" s="19">
        <f>股权投资!G28</f>
        <v>0</v>
      </c>
      <c r="D10" s="17">
        <f>股权投资!H28</f>
        <v>0</v>
      </c>
      <c r="E10" s="39" t="str">
        <f t="shared" si="0"/>
        <v/>
      </c>
      <c r="F10" s="56" t="str">
        <f t="shared" si="1"/>
        <v/>
      </c>
    </row>
    <row r="11" customHeight="1" spans="1:6">
      <c r="A11" s="74" t="s">
        <v>565</v>
      </c>
      <c r="B11" s="75" t="s">
        <v>71</v>
      </c>
      <c r="C11" s="19">
        <f>投资性房地产!C10</f>
        <v>0</v>
      </c>
      <c r="D11" s="19">
        <f>投资性房地产!D10</f>
        <v>0</v>
      </c>
      <c r="E11" s="39" t="str">
        <f t="shared" si="0"/>
        <v/>
      </c>
      <c r="F11" s="56" t="str">
        <f t="shared" si="1"/>
        <v/>
      </c>
    </row>
    <row r="12" customHeight="1" spans="1:6">
      <c r="A12" s="14" t="s">
        <v>566</v>
      </c>
      <c r="B12" s="75" t="s">
        <v>72</v>
      </c>
      <c r="C12" s="19" t="e">
        <f>#REF!</f>
        <v>#REF!</v>
      </c>
      <c r="D12" s="17" t="e">
        <f>#REF!</f>
        <v>#REF!</v>
      </c>
      <c r="E12" s="39" t="e">
        <f t="shared" si="0"/>
        <v>#REF!</v>
      </c>
      <c r="F12" s="56" t="e">
        <f t="shared" si="1"/>
        <v>#REF!</v>
      </c>
    </row>
    <row r="13" customHeight="1" spans="1:6">
      <c r="A13" s="14" t="s">
        <v>567</v>
      </c>
      <c r="B13" s="75" t="s">
        <v>80</v>
      </c>
      <c r="C13" s="19">
        <f>在建工程汇总!C27</f>
        <v>0</v>
      </c>
      <c r="D13" s="19">
        <f>在建工程汇总!D27</f>
        <v>0</v>
      </c>
      <c r="E13" s="39" t="str">
        <f t="shared" si="0"/>
        <v/>
      </c>
      <c r="F13" s="56" t="str">
        <f t="shared" si="1"/>
        <v/>
      </c>
    </row>
    <row r="14" customHeight="1" spans="1:6">
      <c r="A14" s="14" t="s">
        <v>568</v>
      </c>
      <c r="B14" s="75" t="s">
        <v>83</v>
      </c>
      <c r="C14" s="19">
        <f>工程物资!G28</f>
        <v>0</v>
      </c>
      <c r="D14" s="17">
        <f>工程物资!J28</f>
        <v>0</v>
      </c>
      <c r="E14" s="39" t="str">
        <f t="shared" si="0"/>
        <v/>
      </c>
      <c r="F14" s="56" t="str">
        <f t="shared" si="1"/>
        <v/>
      </c>
    </row>
    <row r="15" customHeight="1" spans="1:6">
      <c r="A15" s="14" t="s">
        <v>569</v>
      </c>
      <c r="B15" s="75" t="s">
        <v>84</v>
      </c>
      <c r="C15" s="19">
        <f>固定资产清理!D28</f>
        <v>0</v>
      </c>
      <c r="D15" s="19">
        <f>固定资产清理!E28</f>
        <v>0</v>
      </c>
      <c r="E15" s="39" t="str">
        <f t="shared" si="0"/>
        <v/>
      </c>
      <c r="F15" s="56" t="str">
        <f t="shared" si="1"/>
        <v/>
      </c>
    </row>
    <row r="16" customHeight="1" spans="1:6">
      <c r="A16" s="14" t="s">
        <v>570</v>
      </c>
      <c r="B16" s="75" t="s">
        <v>85</v>
      </c>
      <c r="C16" s="19">
        <f>生产性生物资产!H28</f>
        <v>0</v>
      </c>
      <c r="D16" s="17">
        <f>生产性生物资产!K28</f>
        <v>0</v>
      </c>
      <c r="E16" s="39" t="str">
        <f t="shared" si="0"/>
        <v/>
      </c>
      <c r="F16" s="56" t="str">
        <f t="shared" si="1"/>
        <v/>
      </c>
    </row>
    <row r="17" customHeight="1" spans="1:6">
      <c r="A17" s="14" t="s">
        <v>571</v>
      </c>
      <c r="B17" s="75" t="s">
        <v>86</v>
      </c>
      <c r="C17" s="19">
        <f>油气资产!I28</f>
        <v>0</v>
      </c>
      <c r="D17" s="19">
        <f>油气资产!L28</f>
        <v>0</v>
      </c>
      <c r="E17" s="39" t="str">
        <f t="shared" si="0"/>
        <v/>
      </c>
      <c r="F17" s="56" t="str">
        <f t="shared" si="1"/>
        <v/>
      </c>
    </row>
    <row r="18" customHeight="1" spans="1:6">
      <c r="A18" s="14" t="s">
        <v>572</v>
      </c>
      <c r="B18" s="75" t="s">
        <v>87</v>
      </c>
      <c r="C18" s="19">
        <f>无形资产汇总!C28</f>
        <v>0</v>
      </c>
      <c r="D18" s="19">
        <f>无形资产汇总!D28</f>
        <v>0</v>
      </c>
      <c r="E18" s="39" t="str">
        <f t="shared" si="0"/>
        <v/>
      </c>
      <c r="F18" s="56" t="str">
        <f t="shared" si="1"/>
        <v/>
      </c>
    </row>
    <row r="19" customHeight="1" spans="1:6">
      <c r="A19" s="14" t="s">
        <v>573</v>
      </c>
      <c r="B19" s="75" t="s">
        <v>91</v>
      </c>
      <c r="C19" s="19">
        <f>开发支出!D28</f>
        <v>0</v>
      </c>
      <c r="D19" s="19">
        <f>开发支出!E28</f>
        <v>0</v>
      </c>
      <c r="E19" s="39" t="str">
        <f t="shared" si="0"/>
        <v/>
      </c>
      <c r="F19" s="56" t="str">
        <f t="shared" si="1"/>
        <v/>
      </c>
    </row>
    <row r="20" customHeight="1" spans="1:6">
      <c r="A20" s="14" t="s">
        <v>574</v>
      </c>
      <c r="B20" s="75" t="s">
        <v>92</v>
      </c>
      <c r="C20" s="19">
        <f>商誉!D28</f>
        <v>0</v>
      </c>
      <c r="D20" s="19">
        <f>商誉!E28</f>
        <v>0</v>
      </c>
      <c r="E20" s="39" t="str">
        <f t="shared" si="0"/>
        <v/>
      </c>
      <c r="F20" s="56" t="str">
        <f t="shared" si="1"/>
        <v/>
      </c>
    </row>
    <row r="21" customHeight="1" spans="1:6">
      <c r="A21" s="14" t="s">
        <v>575</v>
      </c>
      <c r="B21" s="75" t="s">
        <v>93</v>
      </c>
      <c r="C21" s="19">
        <f>长期待摊费用!F28</f>
        <v>0</v>
      </c>
      <c r="D21" s="19">
        <f>长期待摊费用!H28</f>
        <v>0</v>
      </c>
      <c r="E21" s="39" t="str">
        <f t="shared" si="0"/>
        <v/>
      </c>
      <c r="F21" s="56" t="str">
        <f t="shared" si="1"/>
        <v/>
      </c>
    </row>
    <row r="22" customHeight="1" spans="1:6">
      <c r="A22" s="14" t="s">
        <v>576</v>
      </c>
      <c r="B22" s="75" t="s">
        <v>94</v>
      </c>
      <c r="C22" s="19">
        <f>递延所得税资产!D28</f>
        <v>0</v>
      </c>
      <c r="D22" s="19">
        <f>递延所得税资产!E28</f>
        <v>0</v>
      </c>
      <c r="E22" s="39" t="str">
        <f t="shared" si="0"/>
        <v/>
      </c>
      <c r="F22" s="56" t="str">
        <f t="shared" si="1"/>
        <v/>
      </c>
    </row>
    <row r="23" customHeight="1" spans="1:6">
      <c r="A23" s="14" t="s">
        <v>577</v>
      </c>
      <c r="B23" s="75" t="s">
        <v>95</v>
      </c>
      <c r="C23" s="19">
        <f>其他非流动资产汇总!C28</f>
        <v>0</v>
      </c>
      <c r="D23" s="19">
        <f>其他非流动资产汇总!D28</f>
        <v>0</v>
      </c>
      <c r="E23" s="39" t="str">
        <f t="shared" si="0"/>
        <v/>
      </c>
      <c r="F23" s="56" t="str">
        <f t="shared" si="1"/>
        <v/>
      </c>
    </row>
    <row r="24" customHeight="1" spans="1:6">
      <c r="A24" s="14"/>
      <c r="B24" s="284"/>
      <c r="C24" s="19"/>
      <c r="D24" s="17"/>
      <c r="E24" s="17"/>
      <c r="F24" s="76"/>
    </row>
    <row r="25" customHeight="1" spans="1:6">
      <c r="A25" s="14"/>
      <c r="B25" s="284"/>
      <c r="C25" s="19"/>
      <c r="D25" s="17"/>
      <c r="E25" s="17"/>
      <c r="F25" s="76"/>
    </row>
    <row r="26" customHeight="1" spans="1:6">
      <c r="A26" s="74"/>
      <c r="B26" s="260"/>
      <c r="C26" s="19"/>
      <c r="D26" s="17"/>
      <c r="E26" s="17"/>
      <c r="F26" s="76"/>
    </row>
    <row r="27" customHeight="1" spans="1:6">
      <c r="A27" s="74"/>
      <c r="B27" s="260"/>
      <c r="C27" s="19"/>
      <c r="D27" s="17"/>
      <c r="E27" s="17"/>
      <c r="F27" s="76"/>
    </row>
    <row r="28" customHeight="1" spans="1:6">
      <c r="A28" s="74" t="s">
        <v>578</v>
      </c>
      <c r="B28" s="285" t="s">
        <v>460</v>
      </c>
      <c r="C28" s="19" t="e">
        <f>SUM(C7:C27)</f>
        <v>#REF!</v>
      </c>
      <c r="D28" s="17" t="e">
        <f>SUM(D7:D27)</f>
        <v>#REF!</v>
      </c>
      <c r="E28" s="39" t="e">
        <f>IF(D28-C28&lt;&gt;0,D28-C28,IF(C28&lt;&gt;0,0,""))</f>
        <v>#REF!</v>
      </c>
      <c r="F28" s="56" t="e">
        <f>IF(C28=0,"",(D28-C28)/C28*100)</f>
        <v>#REF!</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C36" display="返回索引页"/>
    <hyperlink ref="B7" location="可供出售金融资产汇总!B1" display="可供出售金融资产"/>
    <hyperlink ref="B8" location="持有到期投资!B1" display="持有至到期投资"/>
    <hyperlink ref="B9" location="长期应收!B1" display="长期应收款"/>
    <hyperlink ref="B1" location="分类汇总!B18" display="返回资产分类汇总表"/>
    <hyperlink ref="B10" location="股权投资!B1" display="长期股权投资"/>
    <hyperlink ref="B11" location="投资性房地产!B1" display="投资性房地产"/>
    <hyperlink ref="B12" location="固定资产汇总!B1" display="固定资产"/>
    <hyperlink ref="B13" location="在建工程汇总!B1" display="在建工程"/>
    <hyperlink ref="B14" location="工程物资!B1" display="工程物资"/>
    <hyperlink ref="B15" location="固定资产清理!B1" display="固定资产清理"/>
    <hyperlink ref="B16" location="生产性生物资产!B1" display="生产性生物资产"/>
    <hyperlink ref="B17" location="油气资产!B1" display="油气资产"/>
    <hyperlink ref="B21" location="长期待摊费用!B1" display="长期待摊费用"/>
    <hyperlink ref="B18" location="无形资产汇总!B1" display="无形资产"/>
    <hyperlink ref="B19" location="开发支出!B1" display="开发支出"/>
    <hyperlink ref="B20" location="商誉!B1" display="商誉"/>
    <hyperlink ref="B22" location="递延所得税资产!B1" display="递延所得税资产"/>
    <hyperlink ref="B23" location="其他非流动资产汇总!B1" display="其他非流动资产"/>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Roman,常规"4
&amp;"宋体,常规"共&amp;"Times New Roman,常规"&amp;N&amp;"宋体,常规"页第&amp;"Times New Roman,常规"&amp;P&amp;"宋体,常规"页</oddHead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3" sqref="A3:J3"/>
    </sheetView>
  </sheetViews>
  <sheetFormatPr defaultColWidth="9" defaultRowHeight="15.75" customHeight="1" outlineLevelCol="5"/>
  <cols>
    <col min="1" max="1" width="6.25" customWidth="1"/>
    <col min="2" max="2" width="28" customWidth="1"/>
    <col min="3" max="4" width="19.0833333333333" customWidth="1"/>
    <col min="5" max="5" width="18.8333333333333" customWidth="1"/>
    <col min="6" max="6" width="11" customWidth="1"/>
  </cols>
  <sheetData>
    <row r="1" ht="15.6" spans="1:6">
      <c r="A1" s="1" t="s">
        <v>126</v>
      </c>
      <c r="B1" s="1" t="s">
        <v>579</v>
      </c>
      <c r="C1" s="3"/>
      <c r="D1" s="3"/>
      <c r="E1" s="3"/>
      <c r="F1" s="3"/>
    </row>
    <row r="2" ht="30" hidden="1" customHeight="1" spans="1:6">
      <c r="A2" s="5" t="s">
        <v>580</v>
      </c>
      <c r="B2" s="5"/>
      <c r="C2" s="5"/>
      <c r="D2" s="5"/>
      <c r="E2" s="5"/>
      <c r="F2" s="5"/>
    </row>
    <row r="3" ht="30" customHeight="1" spans="1:6">
      <c r="A3" s="5" t="s">
        <v>581</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582</v>
      </c>
      <c r="B7" s="75" t="s">
        <v>583</v>
      </c>
      <c r="C7" s="19">
        <f>'可出售-股票'!H28</f>
        <v>0</v>
      </c>
      <c r="D7" s="17">
        <f>'可出售-股票'!I28</f>
        <v>0</v>
      </c>
      <c r="E7" s="39" t="str">
        <f>IF(D7-C7&lt;&gt;0,D7-C7,IF(C7&lt;&gt;0,0,""))</f>
        <v/>
      </c>
      <c r="F7" s="56" t="str">
        <f>IF(C7=0,"",(D7-C7)/C7*100)</f>
        <v/>
      </c>
    </row>
    <row r="8" customHeight="1" spans="1:6">
      <c r="A8" s="74" t="s">
        <v>584</v>
      </c>
      <c r="B8" s="75" t="s">
        <v>585</v>
      </c>
      <c r="C8" s="19">
        <f>'可出售-债券'!H28</f>
        <v>0</v>
      </c>
      <c r="D8" s="17">
        <f>'可出售-债券'!I28</f>
        <v>0</v>
      </c>
      <c r="E8" s="39" t="str">
        <f t="shared" ref="E8:E28" si="0">IF(D8-C8&lt;&gt;0,D8-C8,IF(C8&lt;&gt;0,0,""))</f>
        <v/>
      </c>
      <c r="F8" s="56" t="str">
        <f t="shared" ref="F8:F28" si="1">IF(C8=0,"",(D8-C8)/C8*100)</f>
        <v/>
      </c>
    </row>
    <row r="9" customHeight="1" spans="1:6">
      <c r="A9" s="74" t="s">
        <v>586</v>
      </c>
      <c r="B9" s="75" t="s">
        <v>587</v>
      </c>
      <c r="C9" s="19">
        <f>'可出售-其他'!H28</f>
        <v>0</v>
      </c>
      <c r="D9" s="17">
        <f>'可出售-其他'!I28</f>
        <v>0</v>
      </c>
      <c r="E9" s="39" t="str">
        <f t="shared" si="0"/>
        <v/>
      </c>
      <c r="F9" s="56" t="str">
        <f t="shared" si="1"/>
        <v/>
      </c>
    </row>
    <row r="10" customHeight="1" spans="1:6">
      <c r="A10" s="14"/>
      <c r="B10" s="284"/>
      <c r="C10" s="19"/>
      <c r="D10" s="17"/>
      <c r="E10" s="39" t="str">
        <f t="shared" si="0"/>
        <v/>
      </c>
      <c r="F10" s="56" t="str">
        <f t="shared" si="1"/>
        <v/>
      </c>
    </row>
    <row r="11" customHeight="1" spans="1:6">
      <c r="A11" s="14"/>
      <c r="B11" s="284"/>
      <c r="C11" s="19"/>
      <c r="D11" s="17"/>
      <c r="E11" s="39" t="str">
        <f t="shared" si="0"/>
        <v/>
      </c>
      <c r="F11" s="56" t="str">
        <f t="shared" si="1"/>
        <v/>
      </c>
    </row>
    <row r="12" customHeight="1" spans="1:6">
      <c r="A12" s="14"/>
      <c r="B12" s="284"/>
      <c r="C12" s="19"/>
      <c r="D12" s="17"/>
      <c r="E12" s="39" t="str">
        <f t="shared" si="0"/>
        <v/>
      </c>
      <c r="F12" s="56" t="str">
        <f t="shared" si="1"/>
        <v/>
      </c>
    </row>
    <row r="13" customHeight="1" spans="1:6">
      <c r="A13" s="14"/>
      <c r="B13" s="284"/>
      <c r="C13" s="19"/>
      <c r="D13" s="17"/>
      <c r="E13" s="39" t="str">
        <f t="shared" si="0"/>
        <v/>
      </c>
      <c r="F13" s="56" t="str">
        <f t="shared" si="1"/>
        <v/>
      </c>
    </row>
    <row r="14" customHeight="1" spans="1:6">
      <c r="A14" s="14"/>
      <c r="B14" s="284"/>
      <c r="C14" s="19"/>
      <c r="D14" s="17"/>
      <c r="E14" s="39" t="str">
        <f t="shared" si="0"/>
        <v/>
      </c>
      <c r="F14" s="56" t="str">
        <f t="shared" si="1"/>
        <v/>
      </c>
    </row>
    <row r="15" customHeight="1" spans="1:6">
      <c r="A15" s="14"/>
      <c r="B15" s="284"/>
      <c r="C15" s="19"/>
      <c r="D15" s="17"/>
      <c r="E15" s="39" t="str">
        <f t="shared" si="0"/>
        <v/>
      </c>
      <c r="F15" s="56" t="str">
        <f t="shared" si="1"/>
        <v/>
      </c>
    </row>
    <row r="16" customHeight="1" spans="1:6">
      <c r="A16" s="14"/>
      <c r="B16" s="284"/>
      <c r="C16" s="19"/>
      <c r="D16" s="17"/>
      <c r="E16" s="39" t="str">
        <f t="shared" si="0"/>
        <v/>
      </c>
      <c r="F16" s="56" t="str">
        <f t="shared" si="1"/>
        <v/>
      </c>
    </row>
    <row r="17" customHeight="1" spans="1:6">
      <c r="A17" s="14"/>
      <c r="B17" s="284"/>
      <c r="C17" s="19"/>
      <c r="D17" s="17"/>
      <c r="E17" s="39" t="str">
        <f t="shared" si="0"/>
        <v/>
      </c>
      <c r="F17" s="56" t="str">
        <f t="shared" si="1"/>
        <v/>
      </c>
    </row>
    <row r="18" customHeight="1" spans="1:6">
      <c r="A18" s="14"/>
      <c r="B18" s="284"/>
      <c r="C18" s="19"/>
      <c r="D18" s="17"/>
      <c r="E18" s="39" t="str">
        <f t="shared" si="0"/>
        <v/>
      </c>
      <c r="F18" s="56" t="str">
        <f t="shared" si="1"/>
        <v/>
      </c>
    </row>
    <row r="19" customHeight="1" spans="1:6">
      <c r="A19" s="14"/>
      <c r="B19" s="284"/>
      <c r="C19" s="19"/>
      <c r="D19" s="17"/>
      <c r="E19" s="39" t="str">
        <f t="shared" si="0"/>
        <v/>
      </c>
      <c r="F19" s="56" t="str">
        <f t="shared" si="1"/>
        <v/>
      </c>
    </row>
    <row r="20" customHeight="1" spans="1:6">
      <c r="A20" s="14"/>
      <c r="B20" s="284"/>
      <c r="C20" s="19"/>
      <c r="D20" s="17"/>
      <c r="E20" s="39" t="str">
        <f t="shared" si="0"/>
        <v/>
      </c>
      <c r="F20" s="56" t="str">
        <f t="shared" si="1"/>
        <v/>
      </c>
    </row>
    <row r="21" customHeight="1" spans="1:6">
      <c r="A21" s="14"/>
      <c r="B21" s="284"/>
      <c r="C21" s="19"/>
      <c r="D21" s="17"/>
      <c r="E21" s="39" t="str">
        <f t="shared" si="0"/>
        <v/>
      </c>
      <c r="F21" s="56" t="str">
        <f t="shared" si="1"/>
        <v/>
      </c>
    </row>
    <row r="22" customHeight="1" spans="1:6">
      <c r="A22" s="14"/>
      <c r="B22" s="284"/>
      <c r="C22" s="19"/>
      <c r="D22" s="17"/>
      <c r="E22" s="39" t="str">
        <f t="shared" si="0"/>
        <v/>
      </c>
      <c r="F22" s="56" t="str">
        <f t="shared" si="1"/>
        <v/>
      </c>
    </row>
    <row r="23" customHeight="1" spans="1:6">
      <c r="A23" s="14"/>
      <c r="B23" s="284"/>
      <c r="C23" s="19"/>
      <c r="D23" s="17"/>
      <c r="E23" s="39" t="str">
        <f t="shared" si="0"/>
        <v/>
      </c>
      <c r="F23" s="56" t="str">
        <f t="shared" si="1"/>
        <v/>
      </c>
    </row>
    <row r="24" customHeight="1" spans="1:6">
      <c r="A24" s="14"/>
      <c r="B24" s="284"/>
      <c r="C24" s="19"/>
      <c r="D24" s="17"/>
      <c r="E24" s="39" t="str">
        <f t="shared" si="0"/>
        <v/>
      </c>
      <c r="F24" s="56" t="str">
        <f t="shared" si="1"/>
        <v/>
      </c>
    </row>
    <row r="25" customHeight="1" spans="1:6">
      <c r="A25" s="14"/>
      <c r="B25" s="284"/>
      <c r="C25" s="19"/>
      <c r="D25" s="17"/>
      <c r="E25" s="39" t="str">
        <f t="shared" si="0"/>
        <v/>
      </c>
      <c r="F25" s="56" t="str">
        <f t="shared" si="1"/>
        <v/>
      </c>
    </row>
    <row r="26" customHeight="1" spans="1:6">
      <c r="A26" s="74" t="s">
        <v>561</v>
      </c>
      <c r="B26" s="260" t="s">
        <v>588</v>
      </c>
      <c r="C26" s="19">
        <f>SUM(C7:C25)</f>
        <v>0</v>
      </c>
      <c r="D26" s="17">
        <f>SUM(D7:D25)</f>
        <v>0</v>
      </c>
      <c r="E26" s="39" t="str">
        <f t="shared" si="0"/>
        <v/>
      </c>
      <c r="F26" s="56" t="str">
        <f t="shared" si="1"/>
        <v/>
      </c>
    </row>
    <row r="27" customHeight="1" spans="1:6">
      <c r="A27" s="74" t="s">
        <v>561</v>
      </c>
      <c r="B27" s="260" t="s">
        <v>589</v>
      </c>
      <c r="C27" s="19"/>
      <c r="D27" s="17">
        <v>0</v>
      </c>
      <c r="E27" s="39" t="str">
        <f t="shared" si="0"/>
        <v/>
      </c>
      <c r="F27" s="56" t="str">
        <f t="shared" si="1"/>
        <v/>
      </c>
    </row>
    <row r="28" customHeight="1" spans="1:6">
      <c r="A28" s="74" t="s">
        <v>561</v>
      </c>
      <c r="B28" s="260" t="s">
        <v>590</v>
      </c>
      <c r="C28" s="19">
        <f>C26-C27</f>
        <v>0</v>
      </c>
      <c r="D28" s="17">
        <f>D26-D27</f>
        <v>0</v>
      </c>
      <c r="E28" s="39" t="str">
        <f t="shared" si="0"/>
        <v/>
      </c>
      <c r="F28" s="56" t="str">
        <f t="shared" si="1"/>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36" display="返回索引页"/>
    <hyperlink ref="B7" location="'可出售-股票'!B1" display="可供出售金融资产-股票投资"/>
    <hyperlink ref="B8" location="'可出售-债券'!B1" display="可供出售金融资产-债券投资"/>
    <hyperlink ref="B9" location="'可出售-其他'!B1" display="可供出售金融资产-其他投资"/>
    <hyperlink ref="B1" location="非流动资产汇总!B6" display="返回非流动资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Roman,常规"4-1
&amp;"宋体,常规"共&amp;"Times New Roman,常规"&amp;N&amp;"宋体,常规"页第&amp;"Times New Roman,常规"&amp;P&amp;"宋体,常规"页</oddHead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8333333333333" customWidth="1"/>
    <col min="2" max="2" width="17.0833333333333" customWidth="1"/>
    <col min="4" max="4" width="7.58333333333333" customWidth="1"/>
    <col min="5" max="5" width="7.75" customWidth="1"/>
    <col min="6" max="6" width="6.58333333333333" customWidth="1"/>
    <col min="7" max="7" width="10.0833333333333" customWidth="1"/>
    <col min="8" max="8" width="13.0833333333333" customWidth="1"/>
    <col min="9" max="9" width="12.75" customWidth="1" outlineLevel="1"/>
    <col min="10" max="10" width="10.8333333333333" customWidth="1" outlineLevel="1"/>
    <col min="11" max="11" width="7.5" customWidth="1" outlineLevel="1"/>
  </cols>
  <sheetData>
    <row r="1" ht="12.75" customHeight="1" spans="1:12">
      <c r="A1" s="1" t="s">
        <v>126</v>
      </c>
      <c r="B1" s="2" t="s">
        <v>591</v>
      </c>
      <c r="C1" s="3"/>
      <c r="D1" s="3"/>
      <c r="E1" s="3"/>
      <c r="F1" s="3"/>
      <c r="G1" s="3"/>
      <c r="H1" s="3"/>
      <c r="I1" s="4"/>
      <c r="J1" s="4"/>
      <c r="K1" s="4"/>
      <c r="L1" s="3"/>
    </row>
    <row r="2" ht="30" hidden="1" customHeight="1" spans="1:12">
      <c r="A2" s="5" t="s">
        <v>592</v>
      </c>
      <c r="B2" s="5"/>
      <c r="C2" s="5"/>
      <c r="D2" s="5"/>
      <c r="E2" s="5"/>
      <c r="F2" s="5"/>
      <c r="G2" s="5"/>
      <c r="H2" s="5"/>
      <c r="I2" s="5"/>
      <c r="J2" s="5"/>
      <c r="K2" s="5"/>
      <c r="L2" s="5"/>
    </row>
    <row r="3" ht="30" customHeight="1" spans="1:12">
      <c r="A3" s="5" t="s">
        <v>593</v>
      </c>
      <c r="B3" s="5"/>
      <c r="C3" s="5"/>
      <c r="D3" s="5"/>
      <c r="E3" s="5"/>
      <c r="F3" s="5"/>
      <c r="G3" s="5"/>
      <c r="H3" s="5"/>
      <c r="I3" s="5"/>
      <c r="J3" s="5"/>
      <c r="K3" s="5"/>
      <c r="L3" s="5"/>
    </row>
    <row r="4" ht="14.15" customHeight="1" spans="1:12">
      <c r="A4" s="6" t="e">
        <f>CONCATENATE(#REF!,#REF!,#REF!,#REF!,#REF!,#REF!,#REF!)</f>
        <v>#REF!</v>
      </c>
      <c r="B4" s="6"/>
      <c r="C4" s="6"/>
      <c r="D4" s="6"/>
      <c r="E4" s="6"/>
      <c r="F4" s="6"/>
      <c r="G4" s="6"/>
      <c r="H4" s="7"/>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594</v>
      </c>
      <c r="D6" s="12" t="s">
        <v>304</v>
      </c>
      <c r="E6" s="12" t="s">
        <v>305</v>
      </c>
      <c r="F6" s="57" t="s">
        <v>595</v>
      </c>
      <c r="G6" s="13" t="s">
        <v>596</v>
      </c>
      <c r="H6" s="120" t="s">
        <v>196</v>
      </c>
      <c r="I6" s="261" t="s">
        <v>197</v>
      </c>
      <c r="J6" s="267" t="s">
        <v>198</v>
      </c>
      <c r="K6" s="267" t="s">
        <v>269</v>
      </c>
      <c r="L6" s="12" t="s">
        <v>164</v>
      </c>
    </row>
    <row r="7" customHeight="1" spans="1:12">
      <c r="A7" s="14"/>
      <c r="B7" s="15"/>
      <c r="C7" s="14"/>
      <c r="D7" s="16"/>
      <c r="E7" s="14"/>
      <c r="F7" s="17"/>
      <c r="G7" s="19"/>
      <c r="H7" s="283"/>
      <c r="I7" s="262"/>
      <c r="J7" s="39" t="str">
        <f>IF(I7-H7&lt;&gt;0,I7-H7,IF(H7&lt;&gt;0,0,""))</f>
        <v/>
      </c>
      <c r="K7" s="56" t="str">
        <f>IF(H7=0,"",(I7-H7)/H7*100)</f>
        <v/>
      </c>
      <c r="L7" s="18"/>
    </row>
    <row r="8" customHeight="1" spans="1:12">
      <c r="A8" s="14"/>
      <c r="B8" s="15"/>
      <c r="C8" s="14"/>
      <c r="D8" s="16"/>
      <c r="E8" s="14"/>
      <c r="F8" s="17"/>
      <c r="G8" s="19"/>
      <c r="H8" s="283"/>
      <c r="I8" s="263"/>
      <c r="J8" s="39" t="str">
        <f t="shared" ref="J8:J28" si="0">IF(I8-H8&lt;&gt;0,I8-H8,IF(H8&lt;&gt;0,0,""))</f>
        <v/>
      </c>
      <c r="K8" s="56" t="str">
        <f t="shared" ref="K8:K28" si="1">IF(H8=0,"",(I8-H8)/H8*100)</f>
        <v/>
      </c>
      <c r="L8" s="18"/>
    </row>
    <row r="9" customHeight="1" spans="1:12">
      <c r="A9" s="14"/>
      <c r="B9" s="15"/>
      <c r="C9" s="14"/>
      <c r="D9" s="16"/>
      <c r="E9" s="14"/>
      <c r="F9" s="17"/>
      <c r="G9" s="19"/>
      <c r="H9" s="283"/>
      <c r="I9" s="263"/>
      <c r="J9" s="39" t="str">
        <f t="shared" si="0"/>
        <v/>
      </c>
      <c r="K9" s="56" t="str">
        <f t="shared" si="1"/>
        <v/>
      </c>
      <c r="L9" s="18"/>
    </row>
    <row r="10" customHeight="1" spans="1:12">
      <c r="A10" s="14"/>
      <c r="B10" s="15"/>
      <c r="C10" s="14"/>
      <c r="D10" s="16"/>
      <c r="E10" s="14"/>
      <c r="F10" s="17"/>
      <c r="G10" s="19"/>
      <c r="H10" s="283"/>
      <c r="I10" s="263"/>
      <c r="J10" s="39" t="str">
        <f t="shared" si="0"/>
        <v/>
      </c>
      <c r="K10" s="56" t="str">
        <f t="shared" si="1"/>
        <v/>
      </c>
      <c r="L10" s="18"/>
    </row>
    <row r="11" customHeight="1" spans="1:12">
      <c r="A11" s="14"/>
      <c r="B11" s="15"/>
      <c r="C11" s="14"/>
      <c r="D11" s="16"/>
      <c r="E11" s="14"/>
      <c r="F11" s="17"/>
      <c r="G11" s="19"/>
      <c r="H11" s="283"/>
      <c r="I11" s="263"/>
      <c r="J11" s="39" t="str">
        <f t="shared" si="0"/>
        <v/>
      </c>
      <c r="K11" s="56" t="str">
        <f t="shared" si="1"/>
        <v/>
      </c>
      <c r="L11" s="18"/>
    </row>
    <row r="12" customHeight="1" spans="1:12">
      <c r="A12" s="14"/>
      <c r="B12" s="15"/>
      <c r="C12" s="14"/>
      <c r="D12" s="16"/>
      <c r="E12" s="14"/>
      <c r="F12" s="17"/>
      <c r="G12" s="19"/>
      <c r="H12" s="283"/>
      <c r="I12" s="263"/>
      <c r="J12" s="39" t="str">
        <f t="shared" si="0"/>
        <v/>
      </c>
      <c r="K12" s="56" t="str">
        <f t="shared" si="1"/>
        <v/>
      </c>
      <c r="L12" s="18"/>
    </row>
    <row r="13" customHeight="1" spans="1:12">
      <c r="A13" s="14"/>
      <c r="B13" s="15"/>
      <c r="C13" s="14"/>
      <c r="D13" s="16"/>
      <c r="E13" s="14"/>
      <c r="F13" s="17"/>
      <c r="G13" s="19"/>
      <c r="H13" s="283"/>
      <c r="I13" s="263"/>
      <c r="J13" s="39" t="str">
        <f t="shared" si="0"/>
        <v/>
      </c>
      <c r="K13" s="56" t="str">
        <f t="shared" si="1"/>
        <v/>
      </c>
      <c r="L13" s="18"/>
    </row>
    <row r="14" customHeight="1" spans="1:12">
      <c r="A14" s="14"/>
      <c r="B14" s="15"/>
      <c r="C14" s="14"/>
      <c r="D14" s="16"/>
      <c r="E14" s="14"/>
      <c r="F14" s="17"/>
      <c r="G14" s="19"/>
      <c r="H14" s="283"/>
      <c r="I14" s="263"/>
      <c r="J14" s="39" t="str">
        <f t="shared" si="0"/>
        <v/>
      </c>
      <c r="K14" s="56" t="str">
        <f t="shared" si="1"/>
        <v/>
      </c>
      <c r="L14" s="18"/>
    </row>
    <row r="15" customHeight="1" spans="1:12">
      <c r="A15" s="14"/>
      <c r="B15" s="15"/>
      <c r="C15" s="14"/>
      <c r="D15" s="16"/>
      <c r="E15" s="14"/>
      <c r="F15" s="17"/>
      <c r="G15" s="19"/>
      <c r="H15" s="283"/>
      <c r="I15" s="263"/>
      <c r="J15" s="39" t="str">
        <f t="shared" si="0"/>
        <v/>
      </c>
      <c r="K15" s="56" t="str">
        <f t="shared" si="1"/>
        <v/>
      </c>
      <c r="L15" s="18"/>
    </row>
    <row r="16" customHeight="1" spans="1:12">
      <c r="A16" s="14"/>
      <c r="B16" s="15"/>
      <c r="C16" s="14"/>
      <c r="D16" s="16"/>
      <c r="E16" s="14"/>
      <c r="F16" s="17"/>
      <c r="G16" s="19"/>
      <c r="H16" s="283"/>
      <c r="I16" s="263"/>
      <c r="J16" s="39" t="str">
        <f t="shared" si="0"/>
        <v/>
      </c>
      <c r="K16" s="56" t="str">
        <f t="shared" si="1"/>
        <v/>
      </c>
      <c r="L16" s="18"/>
    </row>
    <row r="17" customHeight="1" spans="1:12">
      <c r="A17" s="14"/>
      <c r="B17" s="15"/>
      <c r="C17" s="14"/>
      <c r="D17" s="16"/>
      <c r="E17" s="14"/>
      <c r="F17" s="17"/>
      <c r="G17" s="19"/>
      <c r="H17" s="283"/>
      <c r="I17" s="263"/>
      <c r="J17" s="39" t="str">
        <f t="shared" si="0"/>
        <v/>
      </c>
      <c r="K17" s="56" t="str">
        <f t="shared" si="1"/>
        <v/>
      </c>
      <c r="L17" s="18"/>
    </row>
    <row r="18" customHeight="1" spans="1:12">
      <c r="A18" s="14"/>
      <c r="B18" s="15"/>
      <c r="C18" s="14"/>
      <c r="D18" s="16"/>
      <c r="E18" s="14"/>
      <c r="F18" s="17"/>
      <c r="G18" s="19"/>
      <c r="H18" s="283"/>
      <c r="I18" s="263"/>
      <c r="J18" s="39" t="str">
        <f t="shared" si="0"/>
        <v/>
      </c>
      <c r="K18" s="56" t="str">
        <f t="shared" si="1"/>
        <v/>
      </c>
      <c r="L18" s="18"/>
    </row>
    <row r="19" customHeight="1" spans="1:12">
      <c r="A19" s="14"/>
      <c r="B19" s="15"/>
      <c r="C19" s="14"/>
      <c r="D19" s="16"/>
      <c r="E19" s="14"/>
      <c r="F19" s="17"/>
      <c r="G19" s="19"/>
      <c r="H19" s="283"/>
      <c r="I19" s="263"/>
      <c r="J19" s="39" t="str">
        <f t="shared" si="0"/>
        <v/>
      </c>
      <c r="K19" s="56" t="str">
        <f t="shared" si="1"/>
        <v/>
      </c>
      <c r="L19" s="18"/>
    </row>
    <row r="20" customHeight="1" spans="1:12">
      <c r="A20" s="14"/>
      <c r="B20" s="15"/>
      <c r="C20" s="14"/>
      <c r="D20" s="16"/>
      <c r="E20" s="14"/>
      <c r="F20" s="17"/>
      <c r="G20" s="19"/>
      <c r="H20" s="283"/>
      <c r="I20" s="263"/>
      <c r="J20" s="39" t="str">
        <f t="shared" si="0"/>
        <v/>
      </c>
      <c r="K20" s="56" t="str">
        <f t="shared" si="1"/>
        <v/>
      </c>
      <c r="L20" s="18"/>
    </row>
    <row r="21" customHeight="1" spans="1:12">
      <c r="A21" s="14"/>
      <c r="B21" s="15"/>
      <c r="C21" s="14"/>
      <c r="D21" s="16"/>
      <c r="E21" s="14"/>
      <c r="F21" s="17"/>
      <c r="G21" s="19"/>
      <c r="H21" s="283"/>
      <c r="I21" s="263"/>
      <c r="J21" s="39" t="str">
        <f t="shared" si="0"/>
        <v/>
      </c>
      <c r="K21" s="56" t="str">
        <f t="shared" si="1"/>
        <v/>
      </c>
      <c r="L21" s="18"/>
    </row>
    <row r="22" customHeight="1" spans="1:12">
      <c r="A22" s="14"/>
      <c r="B22" s="15"/>
      <c r="C22" s="14"/>
      <c r="D22" s="16"/>
      <c r="E22" s="14"/>
      <c r="F22" s="17"/>
      <c r="G22" s="19"/>
      <c r="H22" s="283"/>
      <c r="I22" s="263"/>
      <c r="J22" s="39" t="str">
        <f t="shared" si="0"/>
        <v/>
      </c>
      <c r="K22" s="56" t="str">
        <f t="shared" si="1"/>
        <v/>
      </c>
      <c r="L22" s="18"/>
    </row>
    <row r="23" customHeight="1" spans="1:12">
      <c r="A23" s="14"/>
      <c r="B23" s="15"/>
      <c r="C23" s="14"/>
      <c r="D23" s="16"/>
      <c r="E23" s="14"/>
      <c r="F23" s="17"/>
      <c r="G23" s="19"/>
      <c r="H23" s="283"/>
      <c r="I23" s="263"/>
      <c r="J23" s="39" t="str">
        <f t="shared" si="0"/>
        <v/>
      </c>
      <c r="K23" s="56" t="str">
        <f t="shared" si="1"/>
        <v/>
      </c>
      <c r="L23" s="18"/>
    </row>
    <row r="24" customHeight="1" spans="1:12">
      <c r="A24" s="14"/>
      <c r="B24" s="15"/>
      <c r="C24" s="14"/>
      <c r="D24" s="16"/>
      <c r="E24" s="14"/>
      <c r="F24" s="17"/>
      <c r="G24" s="19"/>
      <c r="H24" s="283"/>
      <c r="I24" s="263"/>
      <c r="J24" s="39" t="str">
        <f t="shared" si="0"/>
        <v/>
      </c>
      <c r="K24" s="56" t="str">
        <f t="shared" si="1"/>
        <v/>
      </c>
      <c r="L24" s="18"/>
    </row>
    <row r="25" customHeight="1" spans="1:12">
      <c r="A25" s="14"/>
      <c r="B25" s="15"/>
      <c r="C25" s="14"/>
      <c r="D25" s="16"/>
      <c r="E25" s="14"/>
      <c r="F25" s="17"/>
      <c r="G25" s="19"/>
      <c r="H25" s="283"/>
      <c r="I25" s="263"/>
      <c r="J25" s="39" t="str">
        <f t="shared" si="0"/>
        <v/>
      </c>
      <c r="K25" s="56" t="str">
        <f t="shared" si="1"/>
        <v/>
      </c>
      <c r="L25" s="18"/>
    </row>
    <row r="26" customHeight="1" spans="1:12">
      <c r="A26" s="20" t="s">
        <v>597</v>
      </c>
      <c r="B26" s="21"/>
      <c r="C26" s="14"/>
      <c r="D26" s="16"/>
      <c r="E26" s="14"/>
      <c r="F26" s="17"/>
      <c r="G26" s="17">
        <f>SUM(G7:G25)</f>
        <v>0</v>
      </c>
      <c r="H26" s="283">
        <f>SUM(H7:H25)</f>
        <v>0</v>
      </c>
      <c r="I26" s="265">
        <f>SUM(I7:I25)</f>
        <v>0</v>
      </c>
      <c r="J26" s="39" t="str">
        <f t="shared" si="0"/>
        <v/>
      </c>
      <c r="K26" s="56" t="str">
        <f t="shared" si="1"/>
        <v/>
      </c>
      <c r="L26" s="18"/>
    </row>
    <row r="27" customHeight="1" spans="1:12">
      <c r="A27" s="20" t="s">
        <v>598</v>
      </c>
      <c r="B27" s="21"/>
      <c r="C27" s="14"/>
      <c r="D27" s="16"/>
      <c r="E27" s="14"/>
      <c r="F27" s="17"/>
      <c r="G27" s="17"/>
      <c r="H27" s="283"/>
      <c r="I27" s="263"/>
      <c r="J27" s="39" t="str">
        <f t="shared" si="0"/>
        <v/>
      </c>
      <c r="K27" s="56" t="str">
        <f t="shared" si="1"/>
        <v/>
      </c>
      <c r="L27" s="18"/>
    </row>
    <row r="28" customHeight="1" spans="1:12">
      <c r="A28" s="20" t="s">
        <v>329</v>
      </c>
      <c r="B28" s="21"/>
      <c r="C28" s="14"/>
      <c r="D28" s="16"/>
      <c r="E28" s="14"/>
      <c r="F28" s="17"/>
      <c r="G28" s="17">
        <f>G26-G27</f>
        <v>0</v>
      </c>
      <c r="H28" s="283">
        <f>H26-H27</f>
        <v>0</v>
      </c>
      <c r="I28" s="265">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7:C27">
      <formula1>可供出售金融资产—股票投资</formula1>
    </dataValidation>
  </dataValidations>
  <hyperlinks>
    <hyperlink ref="A1" location="索引目录!E36" display="返回索引页"/>
    <hyperlink ref="B1" location="可供出售金融资产汇总!B6" display="可供出售金融资产汇总表"/>
  </hyperlinks>
  <printOptions horizontalCentered="1"/>
  <pageMargins left="0.354166666666667" right="0.354166666666667" top="0.786805555555556" bottom="0.786805555555556" header="1.02986111111111" footer="0.511805555555556"/>
  <pageSetup paperSize="9" fitToHeight="0" orientation="landscape"/>
  <headerFooter alignWithMargins="0">
    <oddHeader>&amp;R&amp;"宋体,常规"&amp;10表&amp;"Times New Roman,常规"4-1-1
&amp;"宋体,常规"共&amp;"Times New Roman,常规"&amp;N&amp;"宋体,常规"页第&amp;"Times New Roman,常规"&amp;P&amp;"宋体,常规"页</oddHead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4.33333333333333" customWidth="1"/>
    <col min="2" max="2" width="17.25" customWidth="1"/>
    <col min="3" max="3" width="8.25" customWidth="1"/>
    <col min="4" max="4" width="7.83333333333333" customWidth="1"/>
    <col min="6" max="7" width="9.33333333333333" customWidth="1"/>
    <col min="8" max="8" width="10.75" customWidth="1"/>
    <col min="9" max="9" width="13.75" customWidth="1" outlineLevel="1"/>
    <col min="10" max="10" width="10.8333333333333" customWidth="1" outlineLevel="1"/>
    <col min="11" max="11" width="7.5" customWidth="1" outlineLevel="1"/>
    <col min="12" max="12" width="10.5833333333333" customWidth="1"/>
  </cols>
  <sheetData>
    <row r="1" ht="36" spans="1:12">
      <c r="A1" s="2" t="s">
        <v>126</v>
      </c>
      <c r="B1" s="2" t="s">
        <v>591</v>
      </c>
      <c r="C1" s="3"/>
      <c r="D1" s="3"/>
      <c r="E1" s="3"/>
      <c r="F1" s="3"/>
      <c r="G1" s="3"/>
      <c r="H1" s="3"/>
      <c r="I1" s="4"/>
      <c r="J1" s="4"/>
      <c r="K1" s="4"/>
      <c r="L1" s="3"/>
    </row>
    <row r="2" ht="30" hidden="1" customHeight="1" spans="1:12">
      <c r="A2" s="5" t="s">
        <v>599</v>
      </c>
      <c r="B2" s="5"/>
      <c r="C2" s="5"/>
      <c r="D2" s="5"/>
      <c r="E2" s="5"/>
      <c r="F2" s="5"/>
      <c r="G2" s="5"/>
      <c r="H2" s="5"/>
      <c r="I2" s="5"/>
      <c r="J2" s="5"/>
      <c r="K2" s="5"/>
      <c r="L2" s="5"/>
    </row>
    <row r="3" ht="30" customHeight="1" spans="1:12">
      <c r="A3" s="5" t="s">
        <v>600</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601</v>
      </c>
      <c r="D6" s="12" t="s">
        <v>312</v>
      </c>
      <c r="E6" s="12" t="s">
        <v>555</v>
      </c>
      <c r="F6" s="12" t="s">
        <v>313</v>
      </c>
      <c r="G6" s="13" t="s">
        <v>602</v>
      </c>
      <c r="H6" s="13" t="s">
        <v>196</v>
      </c>
      <c r="I6" s="261" t="s">
        <v>197</v>
      </c>
      <c r="J6" s="267" t="s">
        <v>198</v>
      </c>
      <c r="K6" s="267" t="s">
        <v>269</v>
      </c>
      <c r="L6" s="12" t="s">
        <v>164</v>
      </c>
    </row>
    <row r="7" customHeight="1" spans="1:12">
      <c r="A7" s="14"/>
      <c r="B7" s="15"/>
      <c r="C7" s="14"/>
      <c r="D7" s="16"/>
      <c r="E7" s="16"/>
      <c r="F7" s="14"/>
      <c r="G7" s="21"/>
      <c r="H7" s="19"/>
      <c r="I7" s="262"/>
      <c r="J7" s="39" t="str">
        <f>IF(I7-H7&lt;&gt;0,I7-H7,IF(H7&lt;&gt;0,0,""))</f>
        <v/>
      </c>
      <c r="K7" s="56" t="str">
        <f>IF(H7=0,"",(I7-H7)/H7*100)</f>
        <v/>
      </c>
      <c r="L7" s="18"/>
    </row>
    <row r="8" customHeight="1" spans="1:12">
      <c r="A8" s="14"/>
      <c r="B8" s="15"/>
      <c r="C8" s="14"/>
      <c r="D8" s="16"/>
      <c r="E8" s="16"/>
      <c r="F8" s="14"/>
      <c r="G8" s="21"/>
      <c r="H8" s="19"/>
      <c r="I8" s="263"/>
      <c r="J8" s="39" t="str">
        <f t="shared" ref="J8:J28" si="0">IF(I8-H8&lt;&gt;0,I8-H8,IF(H8&lt;&gt;0,0,""))</f>
        <v/>
      </c>
      <c r="K8" s="56" t="str">
        <f t="shared" ref="K8:K28" si="1">IF(H8=0,"",(I8-H8)/H8*100)</f>
        <v/>
      </c>
      <c r="L8" s="18"/>
    </row>
    <row r="9" customHeight="1" spans="1:12">
      <c r="A9" s="14"/>
      <c r="B9" s="15"/>
      <c r="C9" s="14"/>
      <c r="D9" s="16"/>
      <c r="E9" s="16"/>
      <c r="F9" s="14"/>
      <c r="G9" s="21"/>
      <c r="H9" s="19"/>
      <c r="I9" s="263"/>
      <c r="J9" s="39" t="str">
        <f t="shared" si="0"/>
        <v/>
      </c>
      <c r="K9" s="56" t="str">
        <f t="shared" si="1"/>
        <v/>
      </c>
      <c r="L9" s="18"/>
    </row>
    <row r="10" customHeight="1" spans="1:12">
      <c r="A10" s="14"/>
      <c r="B10" s="15"/>
      <c r="C10" s="14"/>
      <c r="D10" s="16"/>
      <c r="E10" s="16"/>
      <c r="F10" s="14"/>
      <c r="G10" s="21"/>
      <c r="H10" s="19"/>
      <c r="I10" s="263"/>
      <c r="J10" s="39" t="str">
        <f t="shared" si="0"/>
        <v/>
      </c>
      <c r="K10" s="56" t="str">
        <f t="shared" si="1"/>
        <v/>
      </c>
      <c r="L10" s="18"/>
    </row>
    <row r="11" customHeight="1" spans="1:12">
      <c r="A11" s="14"/>
      <c r="B11" s="15"/>
      <c r="C11" s="14"/>
      <c r="D11" s="16"/>
      <c r="E11" s="16"/>
      <c r="F11" s="14"/>
      <c r="G11" s="21"/>
      <c r="H11" s="19"/>
      <c r="I11" s="263"/>
      <c r="J11" s="39" t="str">
        <f t="shared" si="0"/>
        <v/>
      </c>
      <c r="K11" s="56" t="str">
        <f t="shared" si="1"/>
        <v/>
      </c>
      <c r="L11" s="18"/>
    </row>
    <row r="12" customHeight="1" spans="1:12">
      <c r="A12" s="14"/>
      <c r="B12" s="15"/>
      <c r="C12" s="14"/>
      <c r="D12" s="16"/>
      <c r="E12" s="16"/>
      <c r="F12" s="14"/>
      <c r="G12" s="21"/>
      <c r="H12" s="19"/>
      <c r="I12" s="263"/>
      <c r="J12" s="39" t="str">
        <f t="shared" si="0"/>
        <v/>
      </c>
      <c r="K12" s="56" t="str">
        <f t="shared" si="1"/>
        <v/>
      </c>
      <c r="L12" s="18"/>
    </row>
    <row r="13" customHeight="1" spans="1:12">
      <c r="A13" s="14"/>
      <c r="B13" s="15"/>
      <c r="C13" s="14"/>
      <c r="D13" s="16"/>
      <c r="E13" s="16"/>
      <c r="F13" s="14"/>
      <c r="G13" s="21"/>
      <c r="H13" s="19"/>
      <c r="I13" s="263"/>
      <c r="J13" s="39" t="str">
        <f t="shared" si="0"/>
        <v/>
      </c>
      <c r="K13" s="56" t="str">
        <f t="shared" si="1"/>
        <v/>
      </c>
      <c r="L13" s="18"/>
    </row>
    <row r="14" customHeight="1" spans="1:12">
      <c r="A14" s="14"/>
      <c r="B14" s="15"/>
      <c r="C14" s="14"/>
      <c r="D14" s="16"/>
      <c r="E14" s="16"/>
      <c r="F14" s="14"/>
      <c r="G14" s="21"/>
      <c r="H14" s="19"/>
      <c r="I14" s="263"/>
      <c r="J14" s="39" t="str">
        <f t="shared" si="0"/>
        <v/>
      </c>
      <c r="K14" s="56" t="str">
        <f t="shared" si="1"/>
        <v/>
      </c>
      <c r="L14" s="18"/>
    </row>
    <row r="15" customHeight="1" spans="1:12">
      <c r="A15" s="14"/>
      <c r="B15" s="15"/>
      <c r="C15" s="14"/>
      <c r="D15" s="16"/>
      <c r="E15" s="16"/>
      <c r="F15" s="14"/>
      <c r="G15" s="21"/>
      <c r="H15" s="19"/>
      <c r="I15" s="263"/>
      <c r="J15" s="39" t="str">
        <f t="shared" si="0"/>
        <v/>
      </c>
      <c r="K15" s="56" t="str">
        <f t="shared" si="1"/>
        <v/>
      </c>
      <c r="L15" s="18"/>
    </row>
    <row r="16" customHeight="1" spans="1:12">
      <c r="A16" s="14"/>
      <c r="B16" s="15"/>
      <c r="C16" s="14"/>
      <c r="D16" s="16"/>
      <c r="E16" s="16"/>
      <c r="F16" s="14"/>
      <c r="G16" s="21"/>
      <c r="H16" s="19"/>
      <c r="I16" s="263"/>
      <c r="J16" s="39" t="str">
        <f t="shared" si="0"/>
        <v/>
      </c>
      <c r="K16" s="56" t="str">
        <f t="shared" si="1"/>
        <v/>
      </c>
      <c r="L16" s="18"/>
    </row>
    <row r="17" customHeight="1" spans="1:12">
      <c r="A17" s="14"/>
      <c r="B17" s="15"/>
      <c r="C17" s="14"/>
      <c r="D17" s="16"/>
      <c r="E17" s="16"/>
      <c r="F17" s="14"/>
      <c r="G17" s="21"/>
      <c r="H17" s="19"/>
      <c r="I17" s="263"/>
      <c r="J17" s="39" t="str">
        <f t="shared" si="0"/>
        <v/>
      </c>
      <c r="K17" s="56" t="str">
        <f t="shared" si="1"/>
        <v/>
      </c>
      <c r="L17" s="18"/>
    </row>
    <row r="18" customHeight="1" spans="1:12">
      <c r="A18" s="14"/>
      <c r="B18" s="15"/>
      <c r="C18" s="14"/>
      <c r="D18" s="16"/>
      <c r="E18" s="16"/>
      <c r="F18" s="14"/>
      <c r="G18" s="21"/>
      <c r="H18" s="19"/>
      <c r="I18" s="263"/>
      <c r="J18" s="39" t="str">
        <f t="shared" si="0"/>
        <v/>
      </c>
      <c r="K18" s="56" t="str">
        <f t="shared" si="1"/>
        <v/>
      </c>
      <c r="L18" s="18"/>
    </row>
    <row r="19" customHeight="1" spans="1:12">
      <c r="A19" s="14"/>
      <c r="B19" s="15"/>
      <c r="C19" s="14"/>
      <c r="D19" s="16"/>
      <c r="E19" s="16"/>
      <c r="F19" s="14"/>
      <c r="G19" s="21"/>
      <c r="H19" s="19"/>
      <c r="I19" s="263"/>
      <c r="J19" s="39" t="str">
        <f t="shared" si="0"/>
        <v/>
      </c>
      <c r="K19" s="56" t="str">
        <f t="shared" si="1"/>
        <v/>
      </c>
      <c r="L19" s="18"/>
    </row>
    <row r="20" customHeight="1" spans="1:12">
      <c r="A20" s="14"/>
      <c r="B20" s="15"/>
      <c r="C20" s="14"/>
      <c r="D20" s="16"/>
      <c r="E20" s="16"/>
      <c r="F20" s="14"/>
      <c r="G20" s="21"/>
      <c r="H20" s="19"/>
      <c r="I20" s="263"/>
      <c r="J20" s="39" t="str">
        <f t="shared" si="0"/>
        <v/>
      </c>
      <c r="K20" s="56" t="str">
        <f t="shared" si="1"/>
        <v/>
      </c>
      <c r="L20" s="18"/>
    </row>
    <row r="21" customHeight="1" spans="1:12">
      <c r="A21" s="14"/>
      <c r="B21" s="15"/>
      <c r="C21" s="14"/>
      <c r="D21" s="16"/>
      <c r="E21" s="16"/>
      <c r="F21" s="14"/>
      <c r="G21" s="21"/>
      <c r="H21" s="19"/>
      <c r="I21" s="263"/>
      <c r="J21" s="39" t="str">
        <f t="shared" si="0"/>
        <v/>
      </c>
      <c r="K21" s="56" t="str">
        <f t="shared" si="1"/>
        <v/>
      </c>
      <c r="L21" s="18"/>
    </row>
    <row r="22" customHeight="1" spans="1:12">
      <c r="A22" s="14"/>
      <c r="B22" s="15"/>
      <c r="C22" s="14"/>
      <c r="D22" s="16"/>
      <c r="E22" s="16"/>
      <c r="F22" s="14"/>
      <c r="G22" s="21"/>
      <c r="H22" s="19"/>
      <c r="I22" s="263"/>
      <c r="J22" s="39" t="str">
        <f t="shared" si="0"/>
        <v/>
      </c>
      <c r="K22" s="56" t="str">
        <f t="shared" si="1"/>
        <v/>
      </c>
      <c r="L22" s="18"/>
    </row>
    <row r="23" customHeight="1" spans="1:12">
      <c r="A23" s="14"/>
      <c r="B23" s="15"/>
      <c r="C23" s="14"/>
      <c r="D23" s="16"/>
      <c r="E23" s="16"/>
      <c r="F23" s="14"/>
      <c r="G23" s="21"/>
      <c r="H23" s="19"/>
      <c r="I23" s="263"/>
      <c r="J23" s="39" t="str">
        <f t="shared" si="0"/>
        <v/>
      </c>
      <c r="K23" s="56" t="str">
        <f t="shared" si="1"/>
        <v/>
      </c>
      <c r="L23" s="18"/>
    </row>
    <row r="24" customHeight="1" spans="1:12">
      <c r="A24" s="14"/>
      <c r="B24" s="15"/>
      <c r="C24" s="14"/>
      <c r="D24" s="16"/>
      <c r="E24" s="16"/>
      <c r="F24" s="14"/>
      <c r="G24" s="21"/>
      <c r="H24" s="19"/>
      <c r="I24" s="263"/>
      <c r="J24" s="39" t="str">
        <f t="shared" si="0"/>
        <v/>
      </c>
      <c r="K24" s="56" t="str">
        <f t="shared" si="1"/>
        <v/>
      </c>
      <c r="L24" s="18"/>
    </row>
    <row r="25" customHeight="1" spans="1:12">
      <c r="A25" s="14"/>
      <c r="B25" s="15"/>
      <c r="C25" s="14"/>
      <c r="D25" s="16"/>
      <c r="E25" s="16"/>
      <c r="F25" s="14"/>
      <c r="G25" s="21"/>
      <c r="H25" s="19"/>
      <c r="I25" s="263"/>
      <c r="J25" s="39" t="str">
        <f t="shared" si="0"/>
        <v/>
      </c>
      <c r="K25" s="56" t="str">
        <f t="shared" si="1"/>
        <v/>
      </c>
      <c r="L25" s="18"/>
    </row>
    <row r="26" customHeight="1" spans="1:12">
      <c r="A26" s="20" t="s">
        <v>597</v>
      </c>
      <c r="B26" s="21"/>
      <c r="C26" s="14"/>
      <c r="D26" s="16"/>
      <c r="E26" s="14"/>
      <c r="F26" s="17"/>
      <c r="G26" s="17">
        <f>SUM(G7:G25)</f>
        <v>0</v>
      </c>
      <c r="H26" s="283">
        <f>SUM(H7:H25)</f>
        <v>0</v>
      </c>
      <c r="I26" s="265">
        <f>SUM(I7:I25)</f>
        <v>0</v>
      </c>
      <c r="J26" s="39" t="str">
        <f t="shared" si="0"/>
        <v/>
      </c>
      <c r="K26" s="56" t="str">
        <f t="shared" si="1"/>
        <v/>
      </c>
      <c r="L26" s="18"/>
    </row>
    <row r="27" customHeight="1" spans="1:12">
      <c r="A27" s="20" t="s">
        <v>598</v>
      </c>
      <c r="B27" s="21"/>
      <c r="C27" s="14"/>
      <c r="D27" s="16"/>
      <c r="E27" s="14"/>
      <c r="F27" s="17"/>
      <c r="G27" s="17"/>
      <c r="H27" s="283"/>
      <c r="I27" s="263"/>
      <c r="J27" s="39" t="str">
        <f t="shared" si="0"/>
        <v/>
      </c>
      <c r="K27" s="56" t="str">
        <f t="shared" si="1"/>
        <v/>
      </c>
      <c r="L27" s="18"/>
    </row>
    <row r="28" customHeight="1" spans="1:12">
      <c r="A28" s="20" t="s">
        <v>329</v>
      </c>
      <c r="B28" s="21"/>
      <c r="C28" s="14"/>
      <c r="D28" s="16"/>
      <c r="E28" s="14"/>
      <c r="F28" s="17"/>
      <c r="G28" s="17">
        <f>G26-G27</f>
        <v>0</v>
      </c>
      <c r="H28" s="283">
        <f>H26-H27</f>
        <v>0</v>
      </c>
      <c r="I28" s="265">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26:C27">
      <formula1>可供出售金融资产—股票投资</formula1>
    </dataValidation>
  </dataValidations>
  <hyperlinks>
    <hyperlink ref="A1" location="索引目录!E37" display="返回索引页"/>
    <hyperlink ref="B1" location="可供出售金融资产汇总!B7" display="可供出售金融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Roman,常规"4-1-2
&amp;"宋体,常规"共&amp;"Times New Roman,常规"&amp;N&amp;"宋体,常规"页第&amp;"Times New Roman,常规"&amp;P&amp;"宋体,常规"页</oddHead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8333333333333" customWidth="1"/>
    <col min="2" max="2" width="18.25" customWidth="1"/>
    <col min="3" max="3" width="14.75" customWidth="1"/>
    <col min="4" max="4" width="8.33333333333333" customWidth="1"/>
    <col min="5" max="5" width="7.75" customWidth="1"/>
    <col min="6" max="6" width="6.58333333333333" customWidth="1"/>
    <col min="7" max="7" width="8.25" customWidth="1"/>
    <col min="8" max="8" width="13.0833333333333" customWidth="1"/>
    <col min="9" max="9" width="13.75" customWidth="1" outlineLevel="1"/>
    <col min="10" max="10" width="10.8333333333333" customWidth="1" outlineLevel="1"/>
    <col min="11" max="11" width="7.5" customWidth="1" outlineLevel="1"/>
  </cols>
  <sheetData>
    <row r="1" ht="12.75" customHeight="1" spans="1:12">
      <c r="A1" s="1" t="s">
        <v>126</v>
      </c>
      <c r="B1" s="2" t="s">
        <v>591</v>
      </c>
      <c r="C1" s="3"/>
      <c r="D1" s="3"/>
      <c r="E1" s="3"/>
      <c r="F1" s="3"/>
      <c r="G1" s="3"/>
      <c r="H1" s="3"/>
      <c r="I1" s="4"/>
      <c r="J1" s="4"/>
      <c r="K1" s="4"/>
      <c r="L1" s="3"/>
    </row>
    <row r="2" ht="30" hidden="1" customHeight="1" spans="1:12">
      <c r="A2" s="5" t="s">
        <v>603</v>
      </c>
      <c r="B2" s="5"/>
      <c r="C2" s="5"/>
      <c r="D2" s="5"/>
      <c r="E2" s="5"/>
      <c r="F2" s="5"/>
      <c r="G2" s="5"/>
      <c r="H2" s="5"/>
      <c r="I2" s="5"/>
      <c r="J2" s="5"/>
      <c r="K2" s="5"/>
      <c r="L2" s="5"/>
    </row>
    <row r="3" ht="30" customHeight="1" spans="1:12">
      <c r="A3" s="5" t="s">
        <v>604</v>
      </c>
      <c r="B3" s="5"/>
      <c r="C3" s="5"/>
      <c r="D3" s="5"/>
      <c r="E3" s="5"/>
      <c r="F3" s="5"/>
      <c r="G3" s="5"/>
      <c r="H3" s="5"/>
      <c r="I3" s="5"/>
      <c r="J3" s="5"/>
      <c r="K3" s="5"/>
      <c r="L3" s="5"/>
    </row>
    <row r="4" ht="14.15" customHeight="1" spans="1:12">
      <c r="A4" s="6" t="e">
        <f>CONCATENATE(#REF!,#REF!,#REF!,#REF!,#REF!,#REF!,#REF!)</f>
        <v>#REF!</v>
      </c>
      <c r="B4" s="6"/>
      <c r="C4" s="6"/>
      <c r="D4" s="6"/>
      <c r="E4" s="6"/>
      <c r="F4" s="6"/>
      <c r="G4" s="6"/>
      <c r="H4" s="7"/>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605</v>
      </c>
      <c r="D6" s="12" t="s">
        <v>304</v>
      </c>
      <c r="E6" s="12" t="s">
        <v>606</v>
      </c>
      <c r="F6" s="57" t="s">
        <v>595</v>
      </c>
      <c r="G6" s="57" t="s">
        <v>314</v>
      </c>
      <c r="H6" s="57" t="s">
        <v>196</v>
      </c>
      <c r="I6" s="261" t="s">
        <v>197</v>
      </c>
      <c r="J6" s="267" t="s">
        <v>198</v>
      </c>
      <c r="K6" s="267" t="s">
        <v>269</v>
      </c>
      <c r="L6" s="12" t="s">
        <v>164</v>
      </c>
    </row>
    <row r="7" customHeight="1" spans="1:12">
      <c r="A7" s="14"/>
      <c r="B7" s="15"/>
      <c r="C7" s="14"/>
      <c r="D7" s="16"/>
      <c r="E7" s="14"/>
      <c r="F7" s="17"/>
      <c r="G7" s="17"/>
      <c r="H7" s="17"/>
      <c r="I7" s="262"/>
      <c r="J7" s="39" t="str">
        <f>IF(I7-H7&lt;&gt;0,I7-H7,IF(H7&lt;&gt;0,0,""))</f>
        <v/>
      </c>
      <c r="K7" s="56" t="str">
        <f>IF(H7=0,"",(I7-H7)/H7*100)</f>
        <v/>
      </c>
      <c r="L7" s="18"/>
    </row>
    <row r="8" customHeight="1" spans="1:12">
      <c r="A8" s="14"/>
      <c r="B8" s="15"/>
      <c r="C8" s="14"/>
      <c r="D8" s="16"/>
      <c r="E8" s="14"/>
      <c r="F8" s="17"/>
      <c r="G8" s="17"/>
      <c r="H8" s="17"/>
      <c r="I8" s="263"/>
      <c r="J8" s="39" t="str">
        <f t="shared" ref="J8:J28" si="0">IF(I8-H8&lt;&gt;0,I8-H8,IF(H8&lt;&gt;0,0,""))</f>
        <v/>
      </c>
      <c r="K8" s="56" t="str">
        <f t="shared" ref="K8:K28" si="1">IF(H8=0,"",(I8-H8)/H8*100)</f>
        <v/>
      </c>
      <c r="L8" s="18"/>
    </row>
    <row r="9" customHeight="1" spans="1:12">
      <c r="A9" s="14"/>
      <c r="B9" s="15"/>
      <c r="C9" s="14"/>
      <c r="D9" s="16"/>
      <c r="E9" s="14"/>
      <c r="F9" s="17"/>
      <c r="G9" s="17"/>
      <c r="H9" s="17"/>
      <c r="I9" s="263"/>
      <c r="J9" s="39" t="str">
        <f t="shared" si="0"/>
        <v/>
      </c>
      <c r="K9" s="56" t="str">
        <f t="shared" si="1"/>
        <v/>
      </c>
      <c r="L9" s="18"/>
    </row>
    <row r="10" customHeight="1" spans="1:12">
      <c r="A10" s="14"/>
      <c r="B10" s="15"/>
      <c r="C10" s="14"/>
      <c r="D10" s="16"/>
      <c r="E10" s="14"/>
      <c r="F10" s="17"/>
      <c r="G10" s="17"/>
      <c r="H10" s="17"/>
      <c r="I10" s="263"/>
      <c r="J10" s="39" t="str">
        <f t="shared" si="0"/>
        <v/>
      </c>
      <c r="K10" s="56" t="str">
        <f t="shared" si="1"/>
        <v/>
      </c>
      <c r="L10" s="18"/>
    </row>
    <row r="11" customHeight="1" spans="1:12">
      <c r="A11" s="14"/>
      <c r="B11" s="15"/>
      <c r="C11" s="14"/>
      <c r="D11" s="16"/>
      <c r="E11" s="14"/>
      <c r="F11" s="17"/>
      <c r="G11" s="17"/>
      <c r="H11" s="17"/>
      <c r="I11" s="263"/>
      <c r="J11" s="39" t="str">
        <f t="shared" si="0"/>
        <v/>
      </c>
      <c r="K11" s="56" t="str">
        <f t="shared" si="1"/>
        <v/>
      </c>
      <c r="L11" s="18"/>
    </row>
    <row r="12" customHeight="1" spans="1:12">
      <c r="A12" s="14"/>
      <c r="B12" s="15"/>
      <c r="C12" s="14"/>
      <c r="D12" s="16"/>
      <c r="E12" s="14"/>
      <c r="F12" s="17"/>
      <c r="G12" s="17"/>
      <c r="H12" s="17"/>
      <c r="I12" s="263"/>
      <c r="J12" s="39" t="str">
        <f t="shared" si="0"/>
        <v/>
      </c>
      <c r="K12" s="56" t="str">
        <f t="shared" si="1"/>
        <v/>
      </c>
      <c r="L12" s="18"/>
    </row>
    <row r="13" customHeight="1" spans="1:12">
      <c r="A13" s="14"/>
      <c r="B13" s="15"/>
      <c r="C13" s="14"/>
      <c r="D13" s="16"/>
      <c r="E13" s="14"/>
      <c r="F13" s="17"/>
      <c r="G13" s="17"/>
      <c r="H13" s="17"/>
      <c r="I13" s="263"/>
      <c r="J13" s="39" t="str">
        <f t="shared" si="0"/>
        <v/>
      </c>
      <c r="K13" s="56" t="str">
        <f t="shared" si="1"/>
        <v/>
      </c>
      <c r="L13" s="18"/>
    </row>
    <row r="14" customHeight="1" spans="1:12">
      <c r="A14" s="14"/>
      <c r="B14" s="15"/>
      <c r="C14" s="14"/>
      <c r="D14" s="16"/>
      <c r="E14" s="14"/>
      <c r="F14" s="17"/>
      <c r="G14" s="17"/>
      <c r="H14" s="17"/>
      <c r="I14" s="263"/>
      <c r="J14" s="39" t="str">
        <f t="shared" si="0"/>
        <v/>
      </c>
      <c r="K14" s="56" t="str">
        <f t="shared" si="1"/>
        <v/>
      </c>
      <c r="L14" s="18"/>
    </row>
    <row r="15" customHeight="1" spans="1:12">
      <c r="A15" s="14"/>
      <c r="B15" s="15"/>
      <c r="C15" s="14"/>
      <c r="D15" s="16"/>
      <c r="E15" s="14"/>
      <c r="F15" s="17"/>
      <c r="G15" s="17"/>
      <c r="H15" s="17"/>
      <c r="I15" s="263"/>
      <c r="J15" s="39" t="str">
        <f t="shared" si="0"/>
        <v/>
      </c>
      <c r="K15" s="56" t="str">
        <f t="shared" si="1"/>
        <v/>
      </c>
      <c r="L15" s="18"/>
    </row>
    <row r="16" customHeight="1" spans="1:12">
      <c r="A16" s="14"/>
      <c r="B16" s="15"/>
      <c r="C16" s="14"/>
      <c r="D16" s="16"/>
      <c r="E16" s="14"/>
      <c r="F16" s="17"/>
      <c r="G16" s="17"/>
      <c r="H16" s="17"/>
      <c r="I16" s="263"/>
      <c r="J16" s="39" t="str">
        <f t="shared" si="0"/>
        <v/>
      </c>
      <c r="K16" s="56" t="str">
        <f t="shared" si="1"/>
        <v/>
      </c>
      <c r="L16" s="18"/>
    </row>
    <row r="17" customHeight="1" spans="1:12">
      <c r="A17" s="14"/>
      <c r="B17" s="15"/>
      <c r="C17" s="14"/>
      <c r="D17" s="16"/>
      <c r="E17" s="14"/>
      <c r="F17" s="17"/>
      <c r="G17" s="17"/>
      <c r="H17" s="17"/>
      <c r="I17" s="263"/>
      <c r="J17" s="39" t="str">
        <f t="shared" si="0"/>
        <v/>
      </c>
      <c r="K17" s="56" t="str">
        <f t="shared" si="1"/>
        <v/>
      </c>
      <c r="L17" s="18"/>
    </row>
    <row r="18" customHeight="1" spans="1:12">
      <c r="A18" s="14"/>
      <c r="B18" s="15"/>
      <c r="C18" s="14"/>
      <c r="D18" s="16"/>
      <c r="E18" s="14"/>
      <c r="F18" s="17"/>
      <c r="G18" s="17"/>
      <c r="H18" s="17"/>
      <c r="I18" s="263"/>
      <c r="J18" s="39" t="str">
        <f t="shared" si="0"/>
        <v/>
      </c>
      <c r="K18" s="56" t="str">
        <f t="shared" si="1"/>
        <v/>
      </c>
      <c r="L18" s="18"/>
    </row>
    <row r="19" customHeight="1" spans="1:12">
      <c r="A19" s="14"/>
      <c r="B19" s="15"/>
      <c r="C19" s="14"/>
      <c r="D19" s="16"/>
      <c r="E19" s="14"/>
      <c r="F19" s="17"/>
      <c r="G19" s="17"/>
      <c r="H19" s="17"/>
      <c r="I19" s="263"/>
      <c r="J19" s="39" t="str">
        <f t="shared" si="0"/>
        <v/>
      </c>
      <c r="K19" s="56" t="str">
        <f t="shared" si="1"/>
        <v/>
      </c>
      <c r="L19" s="18"/>
    </row>
    <row r="20" customHeight="1" spans="1:12">
      <c r="A20" s="14"/>
      <c r="B20" s="15"/>
      <c r="C20" s="14"/>
      <c r="D20" s="16"/>
      <c r="E20" s="14"/>
      <c r="F20" s="17"/>
      <c r="G20" s="17"/>
      <c r="H20" s="17"/>
      <c r="I20" s="263"/>
      <c r="J20" s="39" t="str">
        <f t="shared" si="0"/>
        <v/>
      </c>
      <c r="K20" s="56" t="str">
        <f t="shared" si="1"/>
        <v/>
      </c>
      <c r="L20" s="18"/>
    </row>
    <row r="21" customHeight="1" spans="1:12">
      <c r="A21" s="14"/>
      <c r="B21" s="15"/>
      <c r="C21" s="14"/>
      <c r="D21" s="16"/>
      <c r="E21" s="14"/>
      <c r="F21" s="17"/>
      <c r="G21" s="17"/>
      <c r="H21" s="17"/>
      <c r="I21" s="263"/>
      <c r="J21" s="39" t="str">
        <f t="shared" si="0"/>
        <v/>
      </c>
      <c r="K21" s="56" t="str">
        <f t="shared" si="1"/>
        <v/>
      </c>
      <c r="L21" s="18"/>
    </row>
    <row r="22" customHeight="1" spans="1:12">
      <c r="A22" s="14"/>
      <c r="B22" s="15"/>
      <c r="C22" s="14"/>
      <c r="D22" s="16"/>
      <c r="E22" s="14"/>
      <c r="F22" s="17"/>
      <c r="G22" s="17"/>
      <c r="H22" s="17"/>
      <c r="I22" s="263"/>
      <c r="J22" s="39" t="str">
        <f t="shared" si="0"/>
        <v/>
      </c>
      <c r="K22" s="56" t="str">
        <f t="shared" si="1"/>
        <v/>
      </c>
      <c r="L22" s="18"/>
    </row>
    <row r="23" customHeight="1" spans="1:12">
      <c r="A23" s="14"/>
      <c r="B23" s="15"/>
      <c r="C23" s="14"/>
      <c r="D23" s="16"/>
      <c r="E23" s="14"/>
      <c r="F23" s="17"/>
      <c r="G23" s="17"/>
      <c r="H23" s="17"/>
      <c r="I23" s="263"/>
      <c r="J23" s="39" t="str">
        <f t="shared" si="0"/>
        <v/>
      </c>
      <c r="K23" s="56" t="str">
        <f t="shared" si="1"/>
        <v/>
      </c>
      <c r="L23" s="18"/>
    </row>
    <row r="24" customHeight="1" spans="1:12">
      <c r="A24" s="14"/>
      <c r="B24" s="15"/>
      <c r="C24" s="14"/>
      <c r="D24" s="16"/>
      <c r="E24" s="14"/>
      <c r="F24" s="17"/>
      <c r="G24" s="17"/>
      <c r="H24" s="17"/>
      <c r="I24" s="263"/>
      <c r="J24" s="39" t="str">
        <f t="shared" si="0"/>
        <v/>
      </c>
      <c r="K24" s="56" t="str">
        <f t="shared" si="1"/>
        <v/>
      </c>
      <c r="L24" s="18"/>
    </row>
    <row r="25" customHeight="1" spans="1:12">
      <c r="A25" s="14"/>
      <c r="B25" s="15"/>
      <c r="C25" s="14"/>
      <c r="D25" s="16"/>
      <c r="E25" s="14"/>
      <c r="F25" s="17"/>
      <c r="G25" s="17"/>
      <c r="H25" s="17"/>
      <c r="I25" s="263"/>
      <c r="J25" s="39" t="str">
        <f t="shared" si="0"/>
        <v/>
      </c>
      <c r="K25" s="56" t="str">
        <f t="shared" si="1"/>
        <v/>
      </c>
      <c r="L25" s="18"/>
    </row>
    <row r="26" customHeight="1" spans="1:12">
      <c r="A26" s="20" t="s">
        <v>597</v>
      </c>
      <c r="B26" s="21"/>
      <c r="C26" s="14"/>
      <c r="D26" s="16"/>
      <c r="E26" s="14"/>
      <c r="F26" s="17"/>
      <c r="G26" s="17">
        <f>SUM(G7:G25)</f>
        <v>0</v>
      </c>
      <c r="H26" s="283">
        <f>SUM(H7:H25)</f>
        <v>0</v>
      </c>
      <c r="I26" s="265">
        <f>SUM(I7:I25)</f>
        <v>0</v>
      </c>
      <c r="J26" s="39" t="str">
        <f t="shared" si="0"/>
        <v/>
      </c>
      <c r="K26" s="56" t="str">
        <f t="shared" si="1"/>
        <v/>
      </c>
      <c r="L26" s="18"/>
    </row>
    <row r="27" customHeight="1" spans="1:12">
      <c r="A27" s="20" t="s">
        <v>598</v>
      </c>
      <c r="B27" s="21"/>
      <c r="C27" s="14"/>
      <c r="D27" s="16"/>
      <c r="E27" s="14"/>
      <c r="F27" s="17"/>
      <c r="G27" s="17"/>
      <c r="H27" s="283"/>
      <c r="I27" s="263"/>
      <c r="J27" s="39" t="str">
        <f t="shared" si="0"/>
        <v/>
      </c>
      <c r="K27" s="56" t="str">
        <f t="shared" si="1"/>
        <v/>
      </c>
      <c r="L27" s="18"/>
    </row>
    <row r="28" customHeight="1" spans="1:12">
      <c r="A28" s="20" t="s">
        <v>329</v>
      </c>
      <c r="B28" s="21"/>
      <c r="C28" s="14"/>
      <c r="D28" s="16"/>
      <c r="E28" s="14"/>
      <c r="F28" s="17"/>
      <c r="G28" s="17">
        <f>G26-G27</f>
        <v>0</v>
      </c>
      <c r="H28" s="283">
        <f>H26-H27</f>
        <v>0</v>
      </c>
      <c r="I28" s="265">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26:C27">
      <formula1>可供出售金融资产—股票投资</formula1>
    </dataValidation>
  </dataValidations>
  <hyperlinks>
    <hyperlink ref="A1" location="索引目录!E38" display="返回索引页"/>
    <hyperlink ref="B1" location="可供出售金融资产汇总!B8" display="可供出售金融资产汇总表"/>
  </hyperlinks>
  <printOptions horizontalCentered="1"/>
  <pageMargins left="0.354166666666667" right="0.354166666666667" top="0.786805555555556" bottom="0.786805555555556" header="1.02986111111111" footer="0.511805555555556"/>
  <pageSetup paperSize="9" fitToHeight="0" orientation="landscape"/>
  <headerFooter alignWithMargins="0">
    <oddHeader>&amp;R&amp;"宋体,常规"&amp;10表&amp;"Times New Roman,常规"4-1-3
&amp;"宋体,常规"共&amp;"Times New Roman,常规"&amp;N&amp;"宋体,常规"页第&amp;"Times New Roman,常规"&amp;P&amp;"宋体,常规"页</oddHead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4.33333333333333" customWidth="1"/>
    <col min="2" max="2" width="20" customWidth="1"/>
    <col min="3" max="3" width="8.5" customWidth="1"/>
    <col min="4" max="4" width="7.83333333333333" customWidth="1"/>
    <col min="6" max="7" width="9.33333333333333" customWidth="1"/>
    <col min="8" max="8" width="13.0833333333333" customWidth="1"/>
    <col min="9" max="9" width="13.75" customWidth="1" outlineLevel="1"/>
    <col min="10" max="10" width="10.8333333333333" customWidth="1" outlineLevel="1"/>
    <col min="11" max="11" width="7.5" customWidth="1" outlineLevel="1"/>
    <col min="12" max="12" width="10.5833333333333" customWidth="1"/>
  </cols>
  <sheetData>
    <row r="1" ht="15.6" spans="1:12">
      <c r="A1" s="1" t="s">
        <v>126</v>
      </c>
      <c r="B1" s="90" t="s">
        <v>579</v>
      </c>
      <c r="C1" s="3"/>
      <c r="D1" s="3"/>
      <c r="E1" s="3"/>
      <c r="F1" s="3"/>
      <c r="G1" s="3"/>
      <c r="H1" s="3"/>
      <c r="I1" s="4"/>
      <c r="J1" s="4"/>
      <c r="K1" s="4"/>
      <c r="L1" s="3"/>
    </row>
    <row r="2" ht="30" hidden="1" customHeight="1" spans="1:12">
      <c r="A2" s="5" t="s">
        <v>607</v>
      </c>
      <c r="B2" s="5"/>
      <c r="C2" s="5"/>
      <c r="D2" s="5"/>
      <c r="E2" s="5"/>
      <c r="F2" s="5"/>
      <c r="G2" s="5"/>
      <c r="H2" s="5"/>
      <c r="I2" s="5"/>
      <c r="J2" s="5"/>
      <c r="K2" s="5"/>
      <c r="L2" s="5"/>
    </row>
    <row r="3" ht="30" customHeight="1" spans="1:12">
      <c r="A3" s="5" t="s">
        <v>608</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609</v>
      </c>
      <c r="D6" s="12" t="s">
        <v>304</v>
      </c>
      <c r="E6" s="12" t="s">
        <v>555</v>
      </c>
      <c r="F6" s="12" t="s">
        <v>313</v>
      </c>
      <c r="G6" s="32" t="s">
        <v>610</v>
      </c>
      <c r="H6" s="13" t="s">
        <v>196</v>
      </c>
      <c r="I6" s="261" t="s">
        <v>197</v>
      </c>
      <c r="J6" s="267" t="s">
        <v>198</v>
      </c>
      <c r="K6" s="267" t="s">
        <v>269</v>
      </c>
      <c r="L6" s="12" t="s">
        <v>164</v>
      </c>
    </row>
    <row r="7" customHeight="1" spans="1:12">
      <c r="A7" s="14"/>
      <c r="B7" s="15"/>
      <c r="C7" s="14"/>
      <c r="D7" s="16"/>
      <c r="E7" s="16"/>
      <c r="F7" s="14"/>
      <c r="G7" s="19"/>
      <c r="H7" s="19"/>
      <c r="I7" s="262"/>
      <c r="J7" s="39" t="str">
        <f>IF(I7-H7&lt;&gt;0,I7-H7,IF(H7&lt;&gt;0,0,""))</f>
        <v/>
      </c>
      <c r="K7" s="56" t="str">
        <f>IF(H7=0,"",(I7-H7)/H7*100)</f>
        <v/>
      </c>
      <c r="L7" s="18"/>
    </row>
    <row r="8" customHeight="1" spans="1:12">
      <c r="A8" s="14"/>
      <c r="B8" s="15"/>
      <c r="C8" s="14"/>
      <c r="D8" s="16"/>
      <c r="E8" s="16"/>
      <c r="F8" s="14"/>
      <c r="G8" s="19"/>
      <c r="H8" s="19"/>
      <c r="I8" s="263"/>
      <c r="J8" s="39" t="str">
        <f t="shared" ref="J8:J28" si="0">IF(I8-H8&lt;&gt;0,I8-H8,IF(H8&lt;&gt;0,0,""))</f>
        <v/>
      </c>
      <c r="K8" s="56" t="str">
        <f t="shared" ref="K8:K28" si="1">IF(H8=0,"",(I8-H8)/H8*100)</f>
        <v/>
      </c>
      <c r="L8" s="18"/>
    </row>
    <row r="9" customHeight="1" spans="1:12">
      <c r="A9" s="14"/>
      <c r="B9" s="15"/>
      <c r="C9" s="14"/>
      <c r="D9" s="16"/>
      <c r="E9" s="16"/>
      <c r="F9" s="14"/>
      <c r="G9" s="19"/>
      <c r="H9" s="19"/>
      <c r="I9" s="263"/>
      <c r="J9" s="39" t="str">
        <f t="shared" si="0"/>
        <v/>
      </c>
      <c r="K9" s="56" t="str">
        <f t="shared" si="1"/>
        <v/>
      </c>
      <c r="L9" s="18"/>
    </row>
    <row r="10" customHeight="1" spans="1:12">
      <c r="A10" s="14"/>
      <c r="B10" s="15"/>
      <c r="C10" s="14"/>
      <c r="D10" s="16"/>
      <c r="E10" s="16"/>
      <c r="F10" s="14"/>
      <c r="G10" s="19"/>
      <c r="H10" s="19"/>
      <c r="I10" s="263"/>
      <c r="J10" s="39" t="str">
        <f t="shared" si="0"/>
        <v/>
      </c>
      <c r="K10" s="56" t="str">
        <f t="shared" si="1"/>
        <v/>
      </c>
      <c r="L10" s="18"/>
    </row>
    <row r="11" customHeight="1" spans="1:12">
      <c r="A11" s="14"/>
      <c r="B11" s="15"/>
      <c r="C11" s="14"/>
      <c r="D11" s="16"/>
      <c r="E11" s="16"/>
      <c r="F11" s="14"/>
      <c r="G11" s="19"/>
      <c r="H11" s="19"/>
      <c r="I11" s="263"/>
      <c r="J11" s="39" t="str">
        <f t="shared" si="0"/>
        <v/>
      </c>
      <c r="K11" s="56" t="str">
        <f t="shared" si="1"/>
        <v/>
      </c>
      <c r="L11" s="18"/>
    </row>
    <row r="12" customHeight="1" spans="1:12">
      <c r="A12" s="14"/>
      <c r="B12" s="15"/>
      <c r="C12" s="14"/>
      <c r="D12" s="16"/>
      <c r="E12" s="16"/>
      <c r="F12" s="14"/>
      <c r="G12" s="19"/>
      <c r="H12" s="19"/>
      <c r="I12" s="263"/>
      <c r="J12" s="39" t="str">
        <f t="shared" si="0"/>
        <v/>
      </c>
      <c r="K12" s="56" t="str">
        <f t="shared" si="1"/>
        <v/>
      </c>
      <c r="L12" s="18"/>
    </row>
    <row r="13" customHeight="1" spans="1:12">
      <c r="A13" s="14"/>
      <c r="B13" s="15"/>
      <c r="C13" s="14"/>
      <c r="D13" s="16"/>
      <c r="E13" s="16"/>
      <c r="F13" s="14"/>
      <c r="G13" s="19"/>
      <c r="H13" s="19"/>
      <c r="I13" s="263"/>
      <c r="J13" s="39" t="str">
        <f t="shared" si="0"/>
        <v/>
      </c>
      <c r="K13" s="56" t="str">
        <f t="shared" si="1"/>
        <v/>
      </c>
      <c r="L13" s="18"/>
    </row>
    <row r="14" customHeight="1" spans="1:12">
      <c r="A14" s="14"/>
      <c r="B14" s="15"/>
      <c r="C14" s="14"/>
      <c r="D14" s="16"/>
      <c r="E14" s="16"/>
      <c r="F14" s="14"/>
      <c r="G14" s="19"/>
      <c r="H14" s="19"/>
      <c r="I14" s="263"/>
      <c r="J14" s="39" t="str">
        <f t="shared" si="0"/>
        <v/>
      </c>
      <c r="K14" s="56" t="str">
        <f t="shared" si="1"/>
        <v/>
      </c>
      <c r="L14" s="18"/>
    </row>
    <row r="15" customHeight="1" spans="1:12">
      <c r="A15" s="14"/>
      <c r="B15" s="15"/>
      <c r="C15" s="14"/>
      <c r="D15" s="16"/>
      <c r="E15" s="16"/>
      <c r="F15" s="14"/>
      <c r="G15" s="19"/>
      <c r="H15" s="19"/>
      <c r="I15" s="263"/>
      <c r="J15" s="39" t="str">
        <f t="shared" si="0"/>
        <v/>
      </c>
      <c r="K15" s="56" t="str">
        <f t="shared" si="1"/>
        <v/>
      </c>
      <c r="L15" s="18"/>
    </row>
    <row r="16" customHeight="1" spans="1:12">
      <c r="A16" s="14"/>
      <c r="B16" s="15"/>
      <c r="C16" s="14"/>
      <c r="D16" s="16"/>
      <c r="E16" s="16"/>
      <c r="F16" s="14"/>
      <c r="G16" s="19"/>
      <c r="H16" s="19"/>
      <c r="I16" s="263"/>
      <c r="J16" s="39" t="str">
        <f t="shared" si="0"/>
        <v/>
      </c>
      <c r="K16" s="56" t="str">
        <f t="shared" si="1"/>
        <v/>
      </c>
      <c r="L16" s="18"/>
    </row>
    <row r="17" customHeight="1" spans="1:12">
      <c r="A17" s="14"/>
      <c r="B17" s="15"/>
      <c r="C17" s="14"/>
      <c r="D17" s="16"/>
      <c r="E17" s="16"/>
      <c r="F17" s="14"/>
      <c r="G17" s="19"/>
      <c r="H17" s="19"/>
      <c r="I17" s="263"/>
      <c r="J17" s="39" t="str">
        <f t="shared" si="0"/>
        <v/>
      </c>
      <c r="K17" s="56" t="str">
        <f t="shared" si="1"/>
        <v/>
      </c>
      <c r="L17" s="18"/>
    </row>
    <row r="18" customHeight="1" spans="1:12">
      <c r="A18" s="14"/>
      <c r="B18" s="15"/>
      <c r="C18" s="14"/>
      <c r="D18" s="16"/>
      <c r="E18" s="16"/>
      <c r="F18" s="14"/>
      <c r="G18" s="19"/>
      <c r="H18" s="19"/>
      <c r="I18" s="263"/>
      <c r="J18" s="39" t="str">
        <f t="shared" si="0"/>
        <v/>
      </c>
      <c r="K18" s="56" t="str">
        <f t="shared" si="1"/>
        <v/>
      </c>
      <c r="L18" s="18"/>
    </row>
    <row r="19" customHeight="1" spans="1:12">
      <c r="A19" s="14"/>
      <c r="B19" s="15"/>
      <c r="C19" s="14"/>
      <c r="D19" s="16"/>
      <c r="E19" s="16"/>
      <c r="F19" s="14"/>
      <c r="G19" s="19"/>
      <c r="H19" s="19"/>
      <c r="I19" s="263"/>
      <c r="J19" s="39" t="str">
        <f t="shared" si="0"/>
        <v/>
      </c>
      <c r="K19" s="56" t="str">
        <f t="shared" si="1"/>
        <v/>
      </c>
      <c r="L19" s="18"/>
    </row>
    <row r="20" customHeight="1" spans="1:12">
      <c r="A20" s="14"/>
      <c r="B20" s="15"/>
      <c r="C20" s="14"/>
      <c r="D20" s="16"/>
      <c r="E20" s="16"/>
      <c r="F20" s="14"/>
      <c r="G20" s="19"/>
      <c r="H20" s="19"/>
      <c r="I20" s="263"/>
      <c r="J20" s="39" t="str">
        <f t="shared" si="0"/>
        <v/>
      </c>
      <c r="K20" s="56" t="str">
        <f t="shared" si="1"/>
        <v/>
      </c>
      <c r="L20" s="18"/>
    </row>
    <row r="21" customHeight="1" spans="1:12">
      <c r="A21" s="14"/>
      <c r="B21" s="15"/>
      <c r="C21" s="14"/>
      <c r="D21" s="16"/>
      <c r="E21" s="16"/>
      <c r="F21" s="14"/>
      <c r="G21" s="19"/>
      <c r="H21" s="19"/>
      <c r="I21" s="263"/>
      <c r="J21" s="39" t="str">
        <f t="shared" si="0"/>
        <v/>
      </c>
      <c r="K21" s="56" t="str">
        <f t="shared" si="1"/>
        <v/>
      </c>
      <c r="L21" s="18"/>
    </row>
    <row r="22" customHeight="1" spans="1:12">
      <c r="A22" s="14"/>
      <c r="B22" s="15"/>
      <c r="C22" s="14"/>
      <c r="D22" s="16"/>
      <c r="E22" s="16"/>
      <c r="F22" s="14"/>
      <c r="G22" s="19"/>
      <c r="H22" s="19"/>
      <c r="I22" s="263"/>
      <c r="J22" s="39" t="str">
        <f t="shared" si="0"/>
        <v/>
      </c>
      <c r="K22" s="56" t="str">
        <f t="shared" si="1"/>
        <v/>
      </c>
      <c r="L22" s="18"/>
    </row>
    <row r="23" customHeight="1" spans="1:12">
      <c r="A23" s="14"/>
      <c r="B23" s="15"/>
      <c r="C23" s="14"/>
      <c r="D23" s="16"/>
      <c r="E23" s="16"/>
      <c r="F23" s="14"/>
      <c r="G23" s="19"/>
      <c r="H23" s="19"/>
      <c r="I23" s="263"/>
      <c r="J23" s="39" t="str">
        <f t="shared" si="0"/>
        <v/>
      </c>
      <c r="K23" s="56" t="str">
        <f t="shared" si="1"/>
        <v/>
      </c>
      <c r="L23" s="18"/>
    </row>
    <row r="24" customHeight="1" spans="1:12">
      <c r="A24" s="14"/>
      <c r="B24" s="15"/>
      <c r="C24" s="14"/>
      <c r="D24" s="16"/>
      <c r="E24" s="16"/>
      <c r="F24" s="14"/>
      <c r="G24" s="19"/>
      <c r="H24" s="19"/>
      <c r="I24" s="263"/>
      <c r="J24" s="39" t="str">
        <f t="shared" si="0"/>
        <v/>
      </c>
      <c r="K24" s="56" t="str">
        <f t="shared" si="1"/>
        <v/>
      </c>
      <c r="L24" s="18"/>
    </row>
    <row r="25" customHeight="1" spans="1:12">
      <c r="A25" s="14"/>
      <c r="B25" s="15"/>
      <c r="C25" s="14"/>
      <c r="D25" s="16"/>
      <c r="E25" s="16"/>
      <c r="F25" s="14"/>
      <c r="G25" s="19"/>
      <c r="H25" s="19"/>
      <c r="I25" s="263"/>
      <c r="J25" s="39" t="str">
        <f t="shared" si="0"/>
        <v/>
      </c>
      <c r="K25" s="56" t="str">
        <f t="shared" si="1"/>
        <v/>
      </c>
      <c r="L25" s="18"/>
    </row>
    <row r="26" customHeight="1" spans="1:12">
      <c r="A26" s="20" t="s">
        <v>329</v>
      </c>
      <c r="B26" s="21"/>
      <c r="C26" s="14"/>
      <c r="D26" s="16"/>
      <c r="E26" s="16"/>
      <c r="F26" s="14"/>
      <c r="G26" s="19">
        <f>SUM(G7:G25)</f>
        <v>0</v>
      </c>
      <c r="H26" s="19">
        <f>SUM(H7:H25)</f>
        <v>0</v>
      </c>
      <c r="I26" s="265">
        <f>SUM(I7:I25)</f>
        <v>0</v>
      </c>
      <c r="J26" s="39" t="str">
        <f t="shared" si="0"/>
        <v/>
      </c>
      <c r="K26" s="56" t="str">
        <f t="shared" si="1"/>
        <v/>
      </c>
      <c r="L26" s="18"/>
    </row>
    <row r="27" customHeight="1" spans="1:12">
      <c r="A27" s="20" t="s">
        <v>611</v>
      </c>
      <c r="B27" s="21"/>
      <c r="C27" s="14"/>
      <c r="D27" s="16"/>
      <c r="E27" s="16"/>
      <c r="F27" s="14"/>
      <c r="G27" s="19"/>
      <c r="H27" s="19"/>
      <c r="I27" s="263"/>
      <c r="J27" s="39" t="str">
        <f t="shared" si="0"/>
        <v/>
      </c>
      <c r="K27" s="56" t="str">
        <f t="shared" si="1"/>
        <v/>
      </c>
      <c r="L27" s="18"/>
    </row>
    <row r="28" customHeight="1" spans="1:12">
      <c r="A28" s="20" t="s">
        <v>343</v>
      </c>
      <c r="B28" s="21"/>
      <c r="C28" s="14"/>
      <c r="D28" s="16"/>
      <c r="E28" s="16"/>
      <c r="F28" s="14"/>
      <c r="G28" s="19">
        <f>G26-G27</f>
        <v>0</v>
      </c>
      <c r="H28" s="19">
        <f>H26-H27</f>
        <v>0</v>
      </c>
      <c r="I28" s="265">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hyperlinks>
    <hyperlink ref="A1" location="索引目录!D39" display="返回索引页"/>
    <hyperlink ref="B1" location="非流动资产汇总!B7" display="返回非流动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Roman,常规"4-2
&amp;"宋体,常规"共&amp;"Times New Roman,常规"&amp;N&amp;"宋体,常规"页第&amp;"Times New Roman,常规"&amp;P&amp;"宋体,常规"页</oddHead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3" sqref="A3:O3"/>
    </sheetView>
  </sheetViews>
  <sheetFormatPr defaultColWidth="9" defaultRowHeight="15.75" customHeight="1"/>
  <cols>
    <col min="1" max="1" width="5.25" customWidth="1"/>
    <col min="2" max="2" width="23.25" customWidth="1"/>
    <col min="3" max="3" width="7.5" customWidth="1"/>
    <col min="4" max="4" width="17.25" customWidth="1"/>
    <col min="5" max="5" width="7.83333333333333"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0833333333333" customWidth="1"/>
    <col min="12" max="12" width="13.75" customWidth="1" outlineLevel="1"/>
    <col min="13" max="13" width="10.8333333333333" customWidth="1" outlineLevel="1"/>
    <col min="14" max="14" width="7.5" customWidth="1" outlineLevel="1"/>
    <col min="15" max="15" width="14.75" customWidth="1"/>
  </cols>
  <sheetData>
    <row r="1" ht="15.6" spans="1:15">
      <c r="A1" s="1" t="s">
        <v>126</v>
      </c>
      <c r="B1" s="90" t="s">
        <v>579</v>
      </c>
      <c r="C1" s="2"/>
      <c r="D1" s="3"/>
      <c r="E1" s="3"/>
      <c r="F1" s="4"/>
      <c r="G1" s="4"/>
      <c r="H1" s="4"/>
      <c r="I1" s="4"/>
      <c r="J1" s="4"/>
      <c r="K1" s="3"/>
      <c r="L1" s="4"/>
      <c r="M1" s="4"/>
      <c r="N1" s="4"/>
      <c r="O1" s="3"/>
    </row>
    <row r="2" ht="30" hidden="1" customHeight="1" spans="1:15">
      <c r="A2" s="5" t="s">
        <v>612</v>
      </c>
      <c r="B2" s="5"/>
      <c r="C2" s="5"/>
      <c r="D2" s="5"/>
      <c r="E2" s="5"/>
      <c r="F2" s="5"/>
      <c r="G2" s="5"/>
      <c r="H2" s="5"/>
      <c r="I2" s="5"/>
      <c r="J2" s="5"/>
      <c r="K2" s="5"/>
      <c r="L2" s="5"/>
      <c r="M2" s="5"/>
      <c r="N2" s="5"/>
      <c r="O2" s="5"/>
    </row>
    <row r="3" ht="30" customHeight="1" spans="1:15">
      <c r="A3" s="5" t="s">
        <v>613</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7"/>
      <c r="L4" s="7"/>
      <c r="M4" s="7"/>
      <c r="N4" s="7"/>
      <c r="O4" s="7"/>
    </row>
    <row r="5" customHeight="1" spans="1:15">
      <c r="A5" s="8" t="e">
        <f>#REF!&amp;#REF!</f>
        <v>#REF!</v>
      </c>
      <c r="B5" s="9"/>
      <c r="C5" s="9"/>
      <c r="D5" s="9"/>
      <c r="E5" s="9"/>
      <c r="F5" s="9"/>
      <c r="G5" s="268"/>
      <c r="H5" s="268"/>
      <c r="I5" s="274"/>
      <c r="J5" s="274"/>
      <c r="K5" s="9"/>
      <c r="L5" s="10"/>
      <c r="M5" s="10"/>
      <c r="N5" s="10"/>
      <c r="O5" s="11" t="s">
        <v>159</v>
      </c>
    </row>
    <row r="6" ht="19.5" customHeight="1" spans="1:15">
      <c r="A6" s="78" t="s">
        <v>161</v>
      </c>
      <c r="B6" s="78" t="s">
        <v>332</v>
      </c>
      <c r="C6" s="78" t="s">
        <v>333</v>
      </c>
      <c r="D6" s="78" t="s">
        <v>334</v>
      </c>
      <c r="E6" s="78" t="s">
        <v>335</v>
      </c>
      <c r="F6" s="31" t="s">
        <v>336</v>
      </c>
      <c r="G6" s="269" t="s">
        <v>336</v>
      </c>
      <c r="H6" s="78" t="s">
        <v>337</v>
      </c>
      <c r="I6" s="269" t="s">
        <v>338</v>
      </c>
      <c r="J6" s="275"/>
      <c r="K6" s="276" t="s">
        <v>196</v>
      </c>
      <c r="L6" s="277" t="s">
        <v>197</v>
      </c>
      <c r="M6" s="278" t="s">
        <v>198</v>
      </c>
      <c r="N6" s="278" t="s">
        <v>269</v>
      </c>
      <c r="O6" s="31" t="s">
        <v>164</v>
      </c>
    </row>
    <row r="7" customHeight="1" spans="1:15">
      <c r="A7" s="79"/>
      <c r="B7" s="79"/>
      <c r="C7" s="79"/>
      <c r="D7" s="79"/>
      <c r="E7" s="79"/>
      <c r="F7" s="33"/>
      <c r="G7" s="270" t="s">
        <v>339</v>
      </c>
      <c r="H7" s="79"/>
      <c r="I7" s="270" t="s">
        <v>340</v>
      </c>
      <c r="J7" s="270" t="s">
        <v>341</v>
      </c>
      <c r="K7" s="279"/>
      <c r="L7" s="280"/>
      <c r="M7" s="281"/>
      <c r="N7" s="281"/>
      <c r="O7" s="33"/>
    </row>
    <row r="8" customHeight="1" spans="1:15">
      <c r="A8" s="14"/>
      <c r="B8" s="15"/>
      <c r="C8" s="138"/>
      <c r="D8" s="14"/>
      <c r="E8" s="16"/>
      <c r="F8" s="271" t="str">
        <f>IF(G8&gt;60,"5年以上",IF(G8&gt;48,"4-5年",IF(G8&gt;36,"3-4年",IF(G8&gt;24,"2-3年",IF(G8&gt;12,"1-2年",IF(G8&gt;6,"1年以内",IF(G8&gt;0,"半年以内",IF(G8=0,""))))))))</f>
        <v/>
      </c>
      <c r="G8" s="272">
        <f>IF(E8=0,0,(#REF!-YEAR($E8))*12+#REF!-MONTH($E8)+(#REF!-DAY($E8))/30)</f>
        <v>0</v>
      </c>
      <c r="H8" s="17"/>
      <c r="I8" s="282"/>
      <c r="J8" s="17"/>
      <c r="K8" s="19"/>
      <c r="L8" s="263"/>
      <c r="M8" s="39" t="str">
        <f t="shared" ref="M8:M28" si="0">IF(L8-K8&lt;&gt;0,L8-K8,IF(K8&lt;&gt;0,0,""))</f>
        <v/>
      </c>
      <c r="N8" s="56" t="str">
        <f t="shared" ref="N8:N28" si="1">IF(K8=0,"",(L8-K8)/K8*100)</f>
        <v/>
      </c>
      <c r="O8" s="15"/>
    </row>
    <row r="9" customHeight="1" spans="1:15">
      <c r="A9" s="14"/>
      <c r="B9" s="15"/>
      <c r="C9" s="138"/>
      <c r="D9" s="14"/>
      <c r="E9" s="16"/>
      <c r="F9" s="271" t="str">
        <f t="shared" ref="F9:F25" si="2">IF(G9&gt;60,"5年以上",IF(G9&gt;48,"4-5年",IF(G9&gt;36,"3-4年",IF(G9&gt;24,"2-3年",IF(G9&gt;12,"1-2年",IF(G9&gt;6,"1年以内",IF(G9&gt;0,"半年以内",IF(G9=0,""))))))))</f>
        <v/>
      </c>
      <c r="G9" s="272">
        <f>IF(E9=0,0,(#REF!-YEAR($E9))*12+#REF!-MONTH($E9)+(#REF!-DAY($E9))/30)</f>
        <v>0</v>
      </c>
      <c r="H9" s="17"/>
      <c r="I9" s="282"/>
      <c r="J9" s="17"/>
      <c r="K9" s="19"/>
      <c r="L9" s="263"/>
      <c r="M9" s="39" t="str">
        <f t="shared" si="0"/>
        <v/>
      </c>
      <c r="N9" s="56" t="str">
        <f t="shared" si="1"/>
        <v/>
      </c>
      <c r="O9" s="15"/>
    </row>
    <row r="10" customHeight="1" spans="1:15">
      <c r="A10" s="14"/>
      <c r="B10" s="15"/>
      <c r="C10" s="138"/>
      <c r="D10" s="14"/>
      <c r="E10" s="16"/>
      <c r="F10" s="271" t="str">
        <f t="shared" si="2"/>
        <v/>
      </c>
      <c r="G10" s="272">
        <f>IF(E10=0,0,(#REF!-YEAR($E10))*12+#REF!-MONTH($E10)+(#REF!-DAY($E10))/30)</f>
        <v>0</v>
      </c>
      <c r="H10" s="17"/>
      <c r="I10" s="282"/>
      <c r="J10" s="17"/>
      <c r="K10" s="19"/>
      <c r="L10" s="263"/>
      <c r="M10" s="39" t="str">
        <f t="shared" si="0"/>
        <v/>
      </c>
      <c r="N10" s="56" t="str">
        <f t="shared" si="1"/>
        <v/>
      </c>
      <c r="O10" s="15"/>
    </row>
    <row r="11" customHeight="1" spans="1:15">
      <c r="A11" s="14"/>
      <c r="B11" s="15"/>
      <c r="C11" s="138"/>
      <c r="D11" s="14"/>
      <c r="E11" s="16"/>
      <c r="F11" s="271" t="str">
        <f t="shared" si="2"/>
        <v/>
      </c>
      <c r="G11" s="272">
        <f>IF(E11=0,0,(#REF!-YEAR($E11))*12+#REF!-MONTH($E11)+(#REF!-DAY($E11))/30)</f>
        <v>0</v>
      </c>
      <c r="H11" s="17"/>
      <c r="I11" s="282"/>
      <c r="J11" s="17"/>
      <c r="K11" s="19"/>
      <c r="L11" s="263"/>
      <c r="M11" s="39" t="str">
        <f t="shared" si="0"/>
        <v/>
      </c>
      <c r="N11" s="56" t="str">
        <f t="shared" si="1"/>
        <v/>
      </c>
      <c r="O11" s="15"/>
    </row>
    <row r="12" customHeight="1" spans="1:15">
      <c r="A12" s="14"/>
      <c r="B12" s="15"/>
      <c r="C12" s="138"/>
      <c r="D12" s="14"/>
      <c r="E12" s="16"/>
      <c r="F12" s="271" t="str">
        <f t="shared" si="2"/>
        <v/>
      </c>
      <c r="G12" s="272">
        <f>IF(E12=0,0,(#REF!-YEAR($E12))*12+#REF!-MONTH($E12)+(#REF!-DAY($E12))/30)</f>
        <v>0</v>
      </c>
      <c r="H12" s="17"/>
      <c r="I12" s="282"/>
      <c r="J12" s="17"/>
      <c r="K12" s="19"/>
      <c r="L12" s="263"/>
      <c r="M12" s="39" t="str">
        <f t="shared" si="0"/>
        <v/>
      </c>
      <c r="N12" s="56" t="str">
        <f t="shared" si="1"/>
        <v/>
      </c>
      <c r="O12" s="15"/>
    </row>
    <row r="13" customHeight="1" spans="1:15">
      <c r="A13" s="14"/>
      <c r="B13" s="15"/>
      <c r="C13" s="138"/>
      <c r="D13" s="14"/>
      <c r="E13" s="16"/>
      <c r="F13" s="271" t="str">
        <f t="shared" si="2"/>
        <v/>
      </c>
      <c r="G13" s="272">
        <f>IF(E13=0,0,(#REF!-YEAR($E13))*12+#REF!-MONTH($E13)+(#REF!-DAY($E13))/30)</f>
        <v>0</v>
      </c>
      <c r="H13" s="17"/>
      <c r="I13" s="282"/>
      <c r="J13" s="17"/>
      <c r="K13" s="19"/>
      <c r="L13" s="263"/>
      <c r="M13" s="39" t="str">
        <f t="shared" si="0"/>
        <v/>
      </c>
      <c r="N13" s="56" t="str">
        <f t="shared" si="1"/>
        <v/>
      </c>
      <c r="O13" s="15"/>
    </row>
    <row r="14" customHeight="1" spans="1:15">
      <c r="A14" s="14"/>
      <c r="B14" s="15"/>
      <c r="C14" s="138"/>
      <c r="D14" s="14"/>
      <c r="E14" s="16"/>
      <c r="F14" s="271" t="str">
        <f t="shared" si="2"/>
        <v/>
      </c>
      <c r="G14" s="272">
        <f>IF(E14=0,0,(#REF!-YEAR($E14))*12+#REF!-MONTH($E14)+(#REF!-DAY($E14))/30)</f>
        <v>0</v>
      </c>
      <c r="H14" s="17"/>
      <c r="I14" s="282"/>
      <c r="J14" s="17"/>
      <c r="K14" s="19"/>
      <c r="L14" s="263"/>
      <c r="M14" s="39" t="str">
        <f t="shared" si="0"/>
        <v/>
      </c>
      <c r="N14" s="56" t="str">
        <f t="shared" si="1"/>
        <v/>
      </c>
      <c r="O14" s="15"/>
    </row>
    <row r="15" customHeight="1" spans="1:15">
      <c r="A15" s="14"/>
      <c r="B15" s="15"/>
      <c r="C15" s="138"/>
      <c r="D15" s="14"/>
      <c r="E15" s="16"/>
      <c r="F15" s="271" t="str">
        <f t="shared" si="2"/>
        <v/>
      </c>
      <c r="G15" s="272">
        <f>IF(E15=0,0,(#REF!-YEAR($E15))*12+#REF!-MONTH($E15)+(#REF!-DAY($E15))/30)</f>
        <v>0</v>
      </c>
      <c r="H15" s="17"/>
      <c r="I15" s="282"/>
      <c r="J15" s="17"/>
      <c r="K15" s="19"/>
      <c r="L15" s="263"/>
      <c r="M15" s="39" t="str">
        <f t="shared" si="0"/>
        <v/>
      </c>
      <c r="N15" s="56" t="str">
        <f t="shared" si="1"/>
        <v/>
      </c>
      <c r="O15" s="15"/>
    </row>
    <row r="16" customHeight="1" spans="1:15">
      <c r="A16" s="14"/>
      <c r="B16" s="15"/>
      <c r="C16" s="138"/>
      <c r="D16" s="14"/>
      <c r="E16" s="16"/>
      <c r="F16" s="271" t="str">
        <f t="shared" si="2"/>
        <v/>
      </c>
      <c r="G16" s="272">
        <f>IF(E16=0,0,(#REF!-YEAR($E16))*12+#REF!-MONTH($E16)+(#REF!-DAY($E16))/30)</f>
        <v>0</v>
      </c>
      <c r="H16" s="17"/>
      <c r="I16" s="282"/>
      <c r="J16" s="17"/>
      <c r="K16" s="19"/>
      <c r="L16" s="263"/>
      <c r="M16" s="39" t="str">
        <f t="shared" si="0"/>
        <v/>
      </c>
      <c r="N16" s="56" t="str">
        <f t="shared" si="1"/>
        <v/>
      </c>
      <c r="O16" s="15"/>
    </row>
    <row r="17" customHeight="1" spans="1:15">
      <c r="A17" s="14"/>
      <c r="B17" s="15"/>
      <c r="C17" s="138"/>
      <c r="D17" s="14"/>
      <c r="E17" s="16"/>
      <c r="F17" s="271" t="str">
        <f t="shared" si="2"/>
        <v/>
      </c>
      <c r="G17" s="272">
        <f>IF(E17=0,0,(#REF!-YEAR($E17))*12+#REF!-MONTH($E17)+(#REF!-DAY($E17))/30)</f>
        <v>0</v>
      </c>
      <c r="H17" s="17"/>
      <c r="I17" s="282"/>
      <c r="J17" s="17"/>
      <c r="K17" s="19"/>
      <c r="L17" s="263"/>
      <c r="M17" s="39" t="str">
        <f t="shared" si="0"/>
        <v/>
      </c>
      <c r="N17" s="56" t="str">
        <f t="shared" si="1"/>
        <v/>
      </c>
      <c r="O17" s="15"/>
    </row>
    <row r="18" customHeight="1" spans="1:15">
      <c r="A18" s="14"/>
      <c r="B18" s="15"/>
      <c r="C18" s="138"/>
      <c r="D18" s="14"/>
      <c r="E18" s="16"/>
      <c r="F18" s="271" t="str">
        <f t="shared" si="2"/>
        <v/>
      </c>
      <c r="G18" s="272">
        <f>IF(E18=0,0,(#REF!-YEAR($E18))*12+#REF!-MONTH($E18)+(#REF!-DAY($E18))/30)</f>
        <v>0</v>
      </c>
      <c r="H18" s="17"/>
      <c r="I18" s="282"/>
      <c r="J18" s="17"/>
      <c r="K18" s="19"/>
      <c r="L18" s="263"/>
      <c r="M18" s="39" t="str">
        <f t="shared" si="0"/>
        <v/>
      </c>
      <c r="N18" s="56" t="str">
        <f t="shared" si="1"/>
        <v/>
      </c>
      <c r="O18" s="15"/>
    </row>
    <row r="19" customHeight="1" spans="1:15">
      <c r="A19" s="14"/>
      <c r="B19" s="15"/>
      <c r="C19" s="138"/>
      <c r="D19" s="14"/>
      <c r="E19" s="16"/>
      <c r="F19" s="271" t="str">
        <f t="shared" si="2"/>
        <v/>
      </c>
      <c r="G19" s="272">
        <f>IF(E19=0,0,(#REF!-YEAR($E19))*12+#REF!-MONTH($E19)+(#REF!-DAY($E19))/30)</f>
        <v>0</v>
      </c>
      <c r="H19" s="17"/>
      <c r="I19" s="282"/>
      <c r="J19" s="17"/>
      <c r="K19" s="19"/>
      <c r="L19" s="263"/>
      <c r="M19" s="39" t="str">
        <f t="shared" si="0"/>
        <v/>
      </c>
      <c r="N19" s="56" t="str">
        <f t="shared" si="1"/>
        <v/>
      </c>
      <c r="O19" s="15"/>
    </row>
    <row r="20" customHeight="1" spans="1:15">
      <c r="A20" s="14"/>
      <c r="B20" s="15"/>
      <c r="C20" s="138"/>
      <c r="D20" s="14"/>
      <c r="E20" s="16"/>
      <c r="F20" s="271" t="str">
        <f t="shared" si="2"/>
        <v/>
      </c>
      <c r="G20" s="272">
        <f>IF(E20=0,0,(#REF!-YEAR($E20))*12+#REF!-MONTH($E20)+(#REF!-DAY($E20))/30)</f>
        <v>0</v>
      </c>
      <c r="H20" s="17"/>
      <c r="I20" s="282"/>
      <c r="J20" s="17"/>
      <c r="K20" s="19"/>
      <c r="L20" s="263"/>
      <c r="M20" s="39" t="str">
        <f t="shared" si="0"/>
        <v/>
      </c>
      <c r="N20" s="56" t="str">
        <f t="shared" si="1"/>
        <v/>
      </c>
      <c r="O20" s="15"/>
    </row>
    <row r="21" customHeight="1" spans="1:15">
      <c r="A21" s="14"/>
      <c r="B21" s="15"/>
      <c r="C21" s="138"/>
      <c r="D21" s="14"/>
      <c r="E21" s="16"/>
      <c r="F21" s="271" t="str">
        <f t="shared" si="2"/>
        <v/>
      </c>
      <c r="G21" s="272">
        <f>IF(E21=0,0,(#REF!-YEAR($E21))*12+#REF!-MONTH($E21)+(#REF!-DAY($E21))/30)</f>
        <v>0</v>
      </c>
      <c r="H21" s="17"/>
      <c r="I21" s="282"/>
      <c r="J21" s="17"/>
      <c r="K21" s="19"/>
      <c r="L21" s="263"/>
      <c r="M21" s="39" t="str">
        <f t="shared" si="0"/>
        <v/>
      </c>
      <c r="N21" s="56" t="str">
        <f t="shared" si="1"/>
        <v/>
      </c>
      <c r="O21" s="15"/>
    </row>
    <row r="22" customHeight="1" spans="1:15">
      <c r="A22" s="14"/>
      <c r="B22" s="15"/>
      <c r="C22" s="138"/>
      <c r="D22" s="14"/>
      <c r="E22" s="16"/>
      <c r="F22" s="271" t="str">
        <f t="shared" si="2"/>
        <v/>
      </c>
      <c r="G22" s="272">
        <f>IF(E22=0,0,(#REF!-YEAR($E22))*12+#REF!-MONTH($E22)+(#REF!-DAY($E22))/30)</f>
        <v>0</v>
      </c>
      <c r="H22" s="17"/>
      <c r="I22" s="282"/>
      <c r="J22" s="17"/>
      <c r="K22" s="19"/>
      <c r="L22" s="263"/>
      <c r="M22" s="39" t="str">
        <f t="shared" si="0"/>
        <v/>
      </c>
      <c r="N22" s="56" t="str">
        <f t="shared" si="1"/>
        <v/>
      </c>
      <c r="O22" s="15"/>
    </row>
    <row r="23" customHeight="1" spans="1:15">
      <c r="A23" s="14"/>
      <c r="B23" s="15"/>
      <c r="C23" s="138"/>
      <c r="D23" s="14"/>
      <c r="E23" s="16"/>
      <c r="F23" s="271" t="str">
        <f t="shared" si="2"/>
        <v/>
      </c>
      <c r="G23" s="272">
        <f>IF(E23=0,0,(#REF!-YEAR($E23))*12+#REF!-MONTH($E23)+(#REF!-DAY($E23))/30)</f>
        <v>0</v>
      </c>
      <c r="H23" s="17"/>
      <c r="I23" s="282"/>
      <c r="J23" s="17"/>
      <c r="K23" s="19"/>
      <c r="L23" s="263"/>
      <c r="M23" s="39" t="str">
        <f t="shared" si="0"/>
        <v/>
      </c>
      <c r="N23" s="56" t="str">
        <f t="shared" si="1"/>
        <v/>
      </c>
      <c r="O23" s="15"/>
    </row>
    <row r="24" customHeight="1" spans="1:15">
      <c r="A24" s="14"/>
      <c r="B24" s="15"/>
      <c r="C24" s="138"/>
      <c r="D24" s="14"/>
      <c r="E24" s="16"/>
      <c r="F24" s="271" t="str">
        <f t="shared" si="2"/>
        <v/>
      </c>
      <c r="G24" s="272">
        <f>IF(E24=0,0,(#REF!-YEAR($E24))*12+#REF!-MONTH($E24)+(#REF!-DAY($E24))/30)</f>
        <v>0</v>
      </c>
      <c r="H24" s="17"/>
      <c r="I24" s="282"/>
      <c r="J24" s="17"/>
      <c r="K24" s="19"/>
      <c r="L24" s="263"/>
      <c r="M24" s="39" t="str">
        <f t="shared" si="0"/>
        <v/>
      </c>
      <c r="N24" s="56" t="str">
        <f t="shared" si="1"/>
        <v/>
      </c>
      <c r="O24" s="15"/>
    </row>
    <row r="25" customHeight="1" spans="1:15">
      <c r="A25" s="14"/>
      <c r="B25" s="15"/>
      <c r="C25" s="138"/>
      <c r="D25" s="14"/>
      <c r="E25" s="16"/>
      <c r="F25" s="271" t="str">
        <f t="shared" si="2"/>
        <v/>
      </c>
      <c r="G25" s="272">
        <f>IF(E25=0,0,(#REF!-YEAR($E25))*12+#REF!-MONTH($E25)+(#REF!-DAY($E25))/30)</f>
        <v>0</v>
      </c>
      <c r="H25" s="17"/>
      <c r="I25" s="282"/>
      <c r="J25" s="17"/>
      <c r="K25" s="19"/>
      <c r="L25" s="263"/>
      <c r="M25" s="39" t="str">
        <f t="shared" si="0"/>
        <v/>
      </c>
      <c r="N25" s="56" t="str">
        <f t="shared" si="1"/>
        <v/>
      </c>
      <c r="O25" s="15"/>
    </row>
    <row r="26" customHeight="1" spans="1:15">
      <c r="A26" s="110" t="s">
        <v>329</v>
      </c>
      <c r="B26" s="14"/>
      <c r="C26" s="14"/>
      <c r="D26" s="14"/>
      <c r="E26" s="16"/>
      <c r="F26" s="17"/>
      <c r="G26" s="273"/>
      <c r="H26" s="17">
        <f>SUM(H8:H25)</f>
        <v>0</v>
      </c>
      <c r="I26" s="282"/>
      <c r="J26" s="17"/>
      <c r="K26" s="19">
        <f>SUM(K8:K25)</f>
        <v>0</v>
      </c>
      <c r="L26" s="265">
        <f>SUM(L8:L25)</f>
        <v>0</v>
      </c>
      <c r="M26" s="39" t="str">
        <f t="shared" si="0"/>
        <v/>
      </c>
      <c r="N26" s="56" t="str">
        <f t="shared" si="1"/>
        <v/>
      </c>
      <c r="O26" s="15"/>
    </row>
    <row r="27" customHeight="1" spans="1:15">
      <c r="A27" s="110" t="s">
        <v>614</v>
      </c>
      <c r="B27" s="14"/>
      <c r="C27" s="14"/>
      <c r="D27" s="14"/>
      <c r="E27" s="16"/>
      <c r="F27" s="17"/>
      <c r="G27" s="273"/>
      <c r="H27" s="17"/>
      <c r="I27" s="282"/>
      <c r="J27" s="17"/>
      <c r="K27" s="19"/>
      <c r="L27" s="263"/>
      <c r="M27" s="39" t="str">
        <f t="shared" si="0"/>
        <v/>
      </c>
      <c r="N27" s="56" t="str">
        <f t="shared" si="1"/>
        <v/>
      </c>
      <c r="O27" s="15"/>
    </row>
    <row r="28" customHeight="1" spans="1:15">
      <c r="A28" s="110" t="s">
        <v>343</v>
      </c>
      <c r="B28" s="14"/>
      <c r="C28" s="14"/>
      <c r="D28" s="14"/>
      <c r="E28" s="16"/>
      <c r="F28" s="17"/>
      <c r="G28" s="273"/>
      <c r="H28" s="17">
        <f>H26-H27</f>
        <v>0</v>
      </c>
      <c r="I28" s="282"/>
      <c r="J28" s="17"/>
      <c r="K28" s="19">
        <f>K26-K27</f>
        <v>0</v>
      </c>
      <c r="L28" s="265">
        <f>L26-L27</f>
        <v>0</v>
      </c>
      <c r="M28" s="39" t="str">
        <f t="shared" si="0"/>
        <v/>
      </c>
      <c r="N28" s="56" t="str">
        <f t="shared" si="1"/>
        <v/>
      </c>
      <c r="O28" s="15"/>
    </row>
    <row r="29" customHeight="1" spans="1:15">
      <c r="A29" s="22" t="e">
        <f>#REF!&amp;#REF!</f>
        <v>#REF!</v>
      </c>
      <c r="B29" s="9"/>
      <c r="C29" s="9"/>
      <c r="D29" s="9"/>
      <c r="E29" s="9"/>
      <c r="F29" s="9"/>
      <c r="G29" s="112"/>
      <c r="H29" s="23"/>
      <c r="I29" s="23"/>
      <c r="J29" s="23"/>
      <c r="K29" s="9"/>
      <c r="L29" s="23" t="e">
        <f>"评估人员："&amp;#REF!</f>
        <v>#REF!</v>
      </c>
      <c r="M29" s="23"/>
      <c r="N29" s="23"/>
      <c r="O29" s="9"/>
    </row>
    <row r="30" customHeight="1" spans="1:15">
      <c r="A30" s="22" t="e">
        <f>CONCATENATE(#REF!,#REF!,#REF!,#REF!,#REF!,#REF!,#REF!)</f>
        <v>#REF!</v>
      </c>
      <c r="B30" s="9"/>
      <c r="C30" s="9"/>
      <c r="D30" s="9"/>
      <c r="E30" s="9"/>
      <c r="F30" s="9"/>
      <c r="G30" s="23"/>
      <c r="H30" s="23"/>
      <c r="I30" s="23"/>
      <c r="J30" s="23"/>
      <c r="K30" s="9"/>
      <c r="L30" s="23"/>
      <c r="M30" s="23"/>
      <c r="N30" s="23"/>
      <c r="O30" s="9"/>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2">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s>
  <hyperlinks>
    <hyperlink ref="A1" location="索引目录!D40" display="返回索引页"/>
    <hyperlink ref="B1" location="非流动资产汇总!B8" display="返回非流动资产汇总表"/>
  </hyperlinks>
  <printOptions horizontalCentered="1"/>
  <pageMargins left="0.354166666666667" right="0.354166666666667" top="0.786805555555556" bottom="0.786805555555556" header="1.02986111111111" footer="0.511805555555556"/>
  <pageSetup paperSize="9" scale="80" fitToHeight="0" orientation="landscape"/>
  <headerFooter alignWithMargins="0">
    <oddHeader>&amp;R&amp;"宋体,常规"&amp;10表&amp;"Times New Roman,常规"3-4
&amp;"宋体,常规"共&amp;"Times New Roman,常规"&amp;N&amp;"宋体,常规"页第&amp;"Times New Roman,常规"&amp;P&amp;"宋体,常规"页</oddHead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K3"/>
    </sheetView>
  </sheetViews>
  <sheetFormatPr defaultColWidth="9" defaultRowHeight="15.75" customHeight="1"/>
  <cols>
    <col min="1" max="1" width="4.75" customWidth="1"/>
    <col min="2" max="2" width="20.3333333333333" customWidth="1"/>
    <col min="3" max="3" width="8.25" customWidth="1"/>
    <col min="4" max="4" width="10" customWidth="1"/>
    <col min="5" max="5" width="9.33333333333333" customWidth="1"/>
    <col min="6" max="6" width="10.5833333333333" customWidth="1"/>
    <col min="7" max="7" width="13.0833333333333" customWidth="1"/>
    <col min="8" max="8" width="13.75" customWidth="1" outlineLevel="1"/>
    <col min="9" max="9" width="10.8333333333333" customWidth="1" outlineLevel="1"/>
    <col min="10" max="10" width="7.5" customWidth="1" outlineLevel="1"/>
    <col min="11" max="11" width="14.5" customWidth="1"/>
  </cols>
  <sheetData>
    <row r="1" ht="15.6" spans="1:11">
      <c r="A1" s="1" t="s">
        <v>126</v>
      </c>
      <c r="B1" s="90" t="s">
        <v>579</v>
      </c>
      <c r="C1" s="3"/>
      <c r="D1" s="3"/>
      <c r="E1" s="3"/>
      <c r="F1" s="3"/>
      <c r="G1" s="3"/>
      <c r="H1" s="4"/>
      <c r="I1" s="4"/>
      <c r="J1" s="4"/>
      <c r="K1" s="3"/>
    </row>
    <row r="2" ht="30" hidden="1" customHeight="1" spans="1:11">
      <c r="A2" s="5" t="s">
        <v>615</v>
      </c>
      <c r="B2" s="5"/>
      <c r="C2" s="5"/>
      <c r="D2" s="5"/>
      <c r="E2" s="5"/>
      <c r="F2" s="5"/>
      <c r="G2" s="5"/>
      <c r="H2" s="5"/>
      <c r="I2" s="5"/>
      <c r="J2" s="5"/>
      <c r="K2" s="5"/>
    </row>
    <row r="3" ht="30" customHeight="1" spans="1:11">
      <c r="A3" s="5" t="s">
        <v>616</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9"/>
      <c r="H5" s="10"/>
      <c r="I5" s="10"/>
      <c r="J5" s="10"/>
      <c r="K5" s="11" t="s">
        <v>159</v>
      </c>
    </row>
    <row r="6" ht="28" customHeight="1" spans="1:11">
      <c r="A6" s="12" t="s">
        <v>161</v>
      </c>
      <c r="B6" s="12" t="s">
        <v>302</v>
      </c>
      <c r="C6" s="12" t="s">
        <v>304</v>
      </c>
      <c r="D6" s="12" t="s">
        <v>617</v>
      </c>
      <c r="E6" s="12" t="s">
        <v>618</v>
      </c>
      <c r="F6" s="32" t="s">
        <v>610</v>
      </c>
      <c r="G6" s="13" t="s">
        <v>196</v>
      </c>
      <c r="H6" s="261" t="s">
        <v>197</v>
      </c>
      <c r="I6" s="267" t="s">
        <v>198</v>
      </c>
      <c r="J6" s="267" t="s">
        <v>269</v>
      </c>
      <c r="K6" s="12" t="s">
        <v>164</v>
      </c>
    </row>
    <row r="7" customHeight="1" spans="1:11">
      <c r="A7" s="14"/>
      <c r="B7" s="15"/>
      <c r="C7" s="16"/>
      <c r="D7" s="14"/>
      <c r="E7" s="14"/>
      <c r="F7" s="21"/>
      <c r="G7" s="19"/>
      <c r="H7" s="262"/>
      <c r="I7" s="39" t="str">
        <f>IF(H7-G7&lt;&gt;0,H7-G7,IF(G7&lt;&gt;0,0,""))</f>
        <v/>
      </c>
      <c r="J7" s="56" t="str">
        <f>IF(G7=0,"",(H7-G7)/G7*100)</f>
        <v/>
      </c>
      <c r="K7" s="18"/>
    </row>
    <row r="8" customHeight="1" spans="1:11">
      <c r="A8" s="14"/>
      <c r="B8" s="15"/>
      <c r="C8" s="16"/>
      <c r="D8" s="14"/>
      <c r="E8" s="14"/>
      <c r="F8" s="21"/>
      <c r="G8" s="19"/>
      <c r="H8" s="263"/>
      <c r="I8" s="39" t="str">
        <f t="shared" ref="I8:I28" si="0">IF(H8-G8&lt;&gt;0,H8-G8,IF(G8&lt;&gt;0,0,""))</f>
        <v/>
      </c>
      <c r="J8" s="56" t="str">
        <f t="shared" ref="J8:J28" si="1">IF(G8=0,"",(H8-G8)/G8*100)</f>
        <v/>
      </c>
      <c r="K8" s="18"/>
    </row>
    <row r="9" customHeight="1" spans="1:11">
      <c r="A9" s="14"/>
      <c r="B9" s="15"/>
      <c r="C9" s="16"/>
      <c r="D9" s="14"/>
      <c r="E9" s="14"/>
      <c r="F9" s="21"/>
      <c r="G9" s="19"/>
      <c r="H9" s="263"/>
      <c r="I9" s="39" t="str">
        <f t="shared" si="0"/>
        <v/>
      </c>
      <c r="J9" s="56" t="str">
        <f t="shared" si="1"/>
        <v/>
      </c>
      <c r="K9" s="18"/>
    </row>
    <row r="10" customHeight="1" spans="1:11">
      <c r="A10" s="14"/>
      <c r="B10" s="15"/>
      <c r="C10" s="16"/>
      <c r="D10" s="14"/>
      <c r="E10" s="14"/>
      <c r="F10" s="21"/>
      <c r="G10" s="19"/>
      <c r="H10" s="263"/>
      <c r="I10" s="39" t="str">
        <f t="shared" si="0"/>
        <v/>
      </c>
      <c r="J10" s="56" t="str">
        <f t="shared" si="1"/>
        <v/>
      </c>
      <c r="K10" s="18"/>
    </row>
    <row r="11" customHeight="1" spans="1:11">
      <c r="A11" s="14"/>
      <c r="B11" s="15"/>
      <c r="C11" s="16"/>
      <c r="D11" s="14"/>
      <c r="E11" s="14"/>
      <c r="F11" s="21"/>
      <c r="G11" s="19"/>
      <c r="H11" s="263"/>
      <c r="I11" s="39" t="str">
        <f t="shared" si="0"/>
        <v/>
      </c>
      <c r="J11" s="56" t="str">
        <f t="shared" si="1"/>
        <v/>
      </c>
      <c r="K11" s="18"/>
    </row>
    <row r="12" customHeight="1" spans="1:11">
      <c r="A12" s="14"/>
      <c r="B12" s="15"/>
      <c r="C12" s="16"/>
      <c r="D12" s="14"/>
      <c r="E12" s="14"/>
      <c r="F12" s="21"/>
      <c r="G12" s="19"/>
      <c r="H12" s="263"/>
      <c r="I12" s="39" t="str">
        <f t="shared" si="0"/>
        <v/>
      </c>
      <c r="J12" s="56" t="str">
        <f t="shared" si="1"/>
        <v/>
      </c>
      <c r="K12" s="18"/>
    </row>
    <row r="13" customHeight="1" spans="1:11">
      <c r="A13" s="14"/>
      <c r="B13" s="15"/>
      <c r="C13" s="16"/>
      <c r="D13" s="14"/>
      <c r="E13" s="14"/>
      <c r="F13" s="21"/>
      <c r="G13" s="19"/>
      <c r="H13" s="263"/>
      <c r="I13" s="39" t="str">
        <f t="shared" si="0"/>
        <v/>
      </c>
      <c r="J13" s="56" t="str">
        <f t="shared" si="1"/>
        <v/>
      </c>
      <c r="K13" s="18"/>
    </row>
    <row r="14" customHeight="1" spans="1:11">
      <c r="A14" s="14"/>
      <c r="B14" s="15"/>
      <c r="C14" s="16"/>
      <c r="D14" s="14"/>
      <c r="E14" s="14"/>
      <c r="F14" s="21"/>
      <c r="G14" s="19"/>
      <c r="H14" s="263"/>
      <c r="I14" s="39" t="str">
        <f t="shared" si="0"/>
        <v/>
      </c>
      <c r="J14" s="56" t="str">
        <f t="shared" si="1"/>
        <v/>
      </c>
      <c r="K14" s="18"/>
    </row>
    <row r="15" customHeight="1" spans="1:11">
      <c r="A15" s="14"/>
      <c r="B15" s="15"/>
      <c r="C15" s="16"/>
      <c r="D15" s="14"/>
      <c r="E15" s="14"/>
      <c r="F15" s="21"/>
      <c r="G15" s="19"/>
      <c r="H15" s="263"/>
      <c r="I15" s="39" t="str">
        <f t="shared" si="0"/>
        <v/>
      </c>
      <c r="J15" s="56" t="str">
        <f t="shared" si="1"/>
        <v/>
      </c>
      <c r="K15" s="18"/>
    </row>
    <row r="16" customHeight="1" spans="1:11">
      <c r="A16" s="14"/>
      <c r="B16" s="15"/>
      <c r="C16" s="16"/>
      <c r="D16" s="14"/>
      <c r="E16" s="14"/>
      <c r="F16" s="21"/>
      <c r="G16" s="19"/>
      <c r="H16" s="263"/>
      <c r="I16" s="39" t="str">
        <f t="shared" si="0"/>
        <v/>
      </c>
      <c r="J16" s="56" t="str">
        <f t="shared" si="1"/>
        <v/>
      </c>
      <c r="K16" s="18"/>
    </row>
    <row r="17" customHeight="1" spans="1:11">
      <c r="A17" s="14"/>
      <c r="B17" s="15"/>
      <c r="C17" s="16"/>
      <c r="D17" s="14"/>
      <c r="E17" s="14"/>
      <c r="F17" s="21"/>
      <c r="G17" s="19"/>
      <c r="H17" s="263"/>
      <c r="I17" s="39" t="str">
        <f t="shared" si="0"/>
        <v/>
      </c>
      <c r="J17" s="56" t="str">
        <f t="shared" si="1"/>
        <v/>
      </c>
      <c r="K17" s="18"/>
    </row>
    <row r="18" customHeight="1" spans="1:11">
      <c r="A18" s="14"/>
      <c r="B18" s="15"/>
      <c r="C18" s="16"/>
      <c r="D18" s="14"/>
      <c r="E18" s="14"/>
      <c r="F18" s="21"/>
      <c r="G18" s="19"/>
      <c r="H18" s="263"/>
      <c r="I18" s="39" t="str">
        <f t="shared" si="0"/>
        <v/>
      </c>
      <c r="J18" s="56" t="str">
        <f t="shared" si="1"/>
        <v/>
      </c>
      <c r="K18" s="18"/>
    </row>
    <row r="19" customHeight="1" spans="1:11">
      <c r="A19" s="14"/>
      <c r="B19" s="15"/>
      <c r="C19" s="16"/>
      <c r="D19" s="14"/>
      <c r="E19" s="14"/>
      <c r="F19" s="21"/>
      <c r="G19" s="19"/>
      <c r="H19" s="263"/>
      <c r="I19" s="39" t="str">
        <f t="shared" si="0"/>
        <v/>
      </c>
      <c r="J19" s="56" t="str">
        <f t="shared" si="1"/>
        <v/>
      </c>
      <c r="K19" s="18"/>
    </row>
    <row r="20" customHeight="1" spans="1:11">
      <c r="A20" s="14"/>
      <c r="B20" s="15"/>
      <c r="C20" s="16"/>
      <c r="D20" s="14"/>
      <c r="E20" s="14"/>
      <c r="F20" s="21"/>
      <c r="G20" s="19"/>
      <c r="H20" s="263"/>
      <c r="I20" s="39" t="str">
        <f t="shared" si="0"/>
        <v/>
      </c>
      <c r="J20" s="56" t="str">
        <f t="shared" si="1"/>
        <v/>
      </c>
      <c r="K20" s="18"/>
    </row>
    <row r="21" customHeight="1" spans="1:11">
      <c r="A21" s="14"/>
      <c r="B21" s="15"/>
      <c r="C21" s="16"/>
      <c r="D21" s="14"/>
      <c r="E21" s="14"/>
      <c r="F21" s="21"/>
      <c r="G21" s="19"/>
      <c r="H21" s="263"/>
      <c r="I21" s="39" t="str">
        <f t="shared" si="0"/>
        <v/>
      </c>
      <c r="J21" s="56" t="str">
        <f t="shared" si="1"/>
        <v/>
      </c>
      <c r="K21" s="18"/>
    </row>
    <row r="22" customHeight="1" spans="1:11">
      <c r="A22" s="14"/>
      <c r="B22" s="15"/>
      <c r="C22" s="16"/>
      <c r="D22" s="14"/>
      <c r="E22" s="14"/>
      <c r="F22" s="21"/>
      <c r="G22" s="19"/>
      <c r="H22" s="263"/>
      <c r="I22" s="39" t="str">
        <f t="shared" si="0"/>
        <v/>
      </c>
      <c r="J22" s="56" t="str">
        <f t="shared" si="1"/>
        <v/>
      </c>
      <c r="K22" s="18"/>
    </row>
    <row r="23" customHeight="1" spans="1:11">
      <c r="A23" s="14"/>
      <c r="B23" s="15"/>
      <c r="C23" s="16"/>
      <c r="D23" s="14"/>
      <c r="E23" s="14"/>
      <c r="F23" s="21"/>
      <c r="G23" s="19"/>
      <c r="H23" s="263"/>
      <c r="I23" s="39" t="str">
        <f t="shared" si="0"/>
        <v/>
      </c>
      <c r="J23" s="56" t="str">
        <f t="shared" si="1"/>
        <v/>
      </c>
      <c r="K23" s="18"/>
    </row>
    <row r="24" customHeight="1" spans="1:11">
      <c r="A24" s="14"/>
      <c r="B24" s="15"/>
      <c r="C24" s="16"/>
      <c r="D24" s="14"/>
      <c r="E24" s="14"/>
      <c r="F24" s="21"/>
      <c r="G24" s="19"/>
      <c r="H24" s="263"/>
      <c r="I24" s="39" t="str">
        <f t="shared" si="0"/>
        <v/>
      </c>
      <c r="J24" s="56" t="str">
        <f t="shared" si="1"/>
        <v/>
      </c>
      <c r="K24" s="18"/>
    </row>
    <row r="25" customHeight="1" spans="1:11">
      <c r="A25" s="14"/>
      <c r="B25" s="15"/>
      <c r="C25" s="16"/>
      <c r="D25" s="14"/>
      <c r="E25" s="14"/>
      <c r="F25" s="21"/>
      <c r="G25" s="19"/>
      <c r="H25" s="263"/>
      <c r="I25" s="39" t="str">
        <f t="shared" si="0"/>
        <v/>
      </c>
      <c r="J25" s="56" t="str">
        <f t="shared" si="1"/>
        <v/>
      </c>
      <c r="K25" s="18"/>
    </row>
    <row r="26" customHeight="1" spans="1:11">
      <c r="A26" s="20" t="s">
        <v>329</v>
      </c>
      <c r="B26" s="21"/>
      <c r="C26" s="14"/>
      <c r="D26" s="16"/>
      <c r="E26" s="16"/>
      <c r="F26" s="264"/>
      <c r="G26" s="19">
        <f>SUM(G7:G25)</f>
        <v>0</v>
      </c>
      <c r="H26" s="265">
        <f>SUM(H7:H25)</f>
        <v>0</v>
      </c>
      <c r="I26" s="39" t="str">
        <f t="shared" si="0"/>
        <v/>
      </c>
      <c r="J26" s="56" t="str">
        <f t="shared" si="1"/>
        <v/>
      </c>
      <c r="K26" s="18"/>
    </row>
    <row r="27" customHeight="1" spans="1:11">
      <c r="A27" s="20" t="s">
        <v>619</v>
      </c>
      <c r="B27" s="21"/>
      <c r="C27" s="14"/>
      <c r="D27" s="16"/>
      <c r="E27" s="16"/>
      <c r="F27" s="264"/>
      <c r="G27" s="19"/>
      <c r="H27" s="263"/>
      <c r="I27" s="39" t="str">
        <f t="shared" si="0"/>
        <v/>
      </c>
      <c r="J27" s="56" t="str">
        <f t="shared" si="1"/>
        <v/>
      </c>
      <c r="K27" s="18"/>
    </row>
    <row r="28" customHeight="1" spans="1:11">
      <c r="A28" s="20" t="s">
        <v>343</v>
      </c>
      <c r="B28" s="21"/>
      <c r="C28" s="14"/>
      <c r="D28" s="16"/>
      <c r="E28" s="16"/>
      <c r="F28" s="264"/>
      <c r="G28" s="19">
        <f>G26-G27</f>
        <v>0</v>
      </c>
      <c r="H28" s="265">
        <f>H26-H27</f>
        <v>0</v>
      </c>
      <c r="I28" s="39" t="str">
        <f t="shared" si="0"/>
        <v/>
      </c>
      <c r="J28" s="56" t="str">
        <f t="shared" si="1"/>
        <v/>
      </c>
      <c r="K28" s="18"/>
    </row>
    <row r="29" customHeight="1" spans="1:11">
      <c r="A29" s="22" t="e">
        <f>#REF!&amp;#REF!</f>
        <v>#REF!</v>
      </c>
      <c r="B29" s="9"/>
      <c r="C29" s="266"/>
      <c r="D29" s="9"/>
      <c r="E29" s="9"/>
      <c r="F29" s="9"/>
      <c r="G29" s="9"/>
      <c r="H29" s="23"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6">
    <mergeCell ref="A2:K2"/>
    <mergeCell ref="A3:K3"/>
    <mergeCell ref="A4:K4"/>
    <mergeCell ref="A26:B26"/>
    <mergeCell ref="A27:B27"/>
    <mergeCell ref="A28:B28"/>
  </mergeCells>
  <hyperlinks>
    <hyperlink ref="A1" location="索引目录!D41" display="返回索引页"/>
    <hyperlink ref="B1" location="非流动资产汇总!B9" display="返回非流动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Roman,常规"4-4
&amp;"宋体,常规"共&amp;"Times New Roman,常规"&amp;N&amp;"宋体,常规"页第&amp;"Times New Roman,常规"&amp;P&amp;"宋体,常规"页</oddHead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pageSetUpPr fitToPage="1"/>
  </sheetPr>
  <dimension ref="A1:F30"/>
  <sheetViews>
    <sheetView workbookViewId="0">
      <selection activeCell="A3" sqref="A3:J3"/>
    </sheetView>
  </sheetViews>
  <sheetFormatPr defaultColWidth="9" defaultRowHeight="15.75" customHeight="1" outlineLevelCol="5"/>
  <cols>
    <col min="1" max="1" width="9" customWidth="1"/>
    <col min="2" max="2" width="44.8333333333333" customWidth="1"/>
    <col min="3" max="4" width="19" customWidth="1"/>
    <col min="5" max="5" width="16.3333333333333" customWidth="1"/>
    <col min="6" max="6" width="14.3333333333333" customWidth="1"/>
  </cols>
  <sheetData>
    <row r="1" ht="15.6" spans="1:6">
      <c r="A1" s="1" t="s">
        <v>126</v>
      </c>
      <c r="B1" s="1" t="s">
        <v>579</v>
      </c>
      <c r="C1" s="3"/>
      <c r="D1" s="3"/>
      <c r="E1" s="3"/>
      <c r="F1" s="3"/>
    </row>
    <row r="2" ht="30" hidden="1" customHeight="1" spans="1:6">
      <c r="A2" s="5" t="s">
        <v>620</v>
      </c>
      <c r="B2" s="5"/>
      <c r="C2" s="5"/>
      <c r="D2" s="5"/>
      <c r="E2" s="5"/>
      <c r="F2" s="5"/>
    </row>
    <row r="3" ht="30" customHeight="1" spans="1:6">
      <c r="A3" s="5" t="s">
        <v>621</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622</v>
      </c>
      <c r="B7" s="75" t="s">
        <v>623</v>
      </c>
      <c r="C7" s="19">
        <f>'投资性房产-成本'!L28</f>
        <v>0</v>
      </c>
      <c r="D7" s="17">
        <f>'投资性房产-成本'!O28</f>
        <v>0</v>
      </c>
      <c r="E7" s="39" t="str">
        <f>IF(D7-C7&lt;&gt;0,D7-C7,IF(C7&lt;&gt;0,0,""))</f>
        <v/>
      </c>
      <c r="F7" s="56" t="str">
        <f>IF(C7=0,"",(D7-C7)/C7*100)</f>
        <v/>
      </c>
    </row>
    <row r="8" customHeight="1" spans="1:6">
      <c r="A8" s="74" t="s">
        <v>624</v>
      </c>
      <c r="B8" s="75" t="s">
        <v>625</v>
      </c>
      <c r="C8" s="19">
        <f>'投资性房产-公允'!K28</f>
        <v>0</v>
      </c>
      <c r="D8" s="19">
        <f>'投资性房产-公允'!L28</f>
        <v>0</v>
      </c>
      <c r="E8" s="39" t="str">
        <f t="shared" ref="E8:E28" si="0">IF(D8-C8&lt;&gt;0,D8-C8,IF(C8&lt;&gt;0,0,""))</f>
        <v/>
      </c>
      <c r="F8" s="56" t="str">
        <f t="shared" ref="F8:F28" si="1">IF(C8=0,"",(D8-C8)/C8*100)</f>
        <v/>
      </c>
    </row>
    <row r="9" customHeight="1" spans="1:6">
      <c r="A9" s="74" t="s">
        <v>626</v>
      </c>
      <c r="B9" s="75" t="s">
        <v>627</v>
      </c>
      <c r="C9" s="19">
        <f>'投资性地产-成本'!M28</f>
        <v>0</v>
      </c>
      <c r="D9" s="19">
        <f>'投资性地产-成本'!N28</f>
        <v>0</v>
      </c>
      <c r="E9" s="39" t="str">
        <f t="shared" si="0"/>
        <v/>
      </c>
      <c r="F9" s="56" t="str">
        <f t="shared" si="1"/>
        <v/>
      </c>
    </row>
    <row r="10" customHeight="1" spans="1:6">
      <c r="A10" s="14" t="s">
        <v>628</v>
      </c>
      <c r="B10" s="75" t="s">
        <v>629</v>
      </c>
      <c r="C10" s="19">
        <f>'投资性地产-公允'!M28</f>
        <v>0</v>
      </c>
      <c r="D10" s="19">
        <f>'投资性地产-公允'!N28</f>
        <v>0</v>
      </c>
      <c r="E10" s="39" t="str">
        <f t="shared" si="0"/>
        <v/>
      </c>
      <c r="F10" s="56" t="str">
        <f t="shared" si="1"/>
        <v/>
      </c>
    </row>
    <row r="11" customHeight="1" spans="1:6">
      <c r="A11" s="14"/>
      <c r="B11" s="75"/>
      <c r="C11" s="19"/>
      <c r="D11" s="17"/>
      <c r="E11" s="39" t="str">
        <f t="shared" si="0"/>
        <v/>
      </c>
      <c r="F11" s="56" t="str">
        <f t="shared" si="1"/>
        <v/>
      </c>
    </row>
    <row r="12" customHeight="1" spans="1:6">
      <c r="A12" s="14"/>
      <c r="B12" s="75"/>
      <c r="C12" s="19"/>
      <c r="D12" s="17"/>
      <c r="E12" s="39" t="str">
        <f t="shared" si="0"/>
        <v/>
      </c>
      <c r="F12" s="56" t="str">
        <f t="shared" si="1"/>
        <v/>
      </c>
    </row>
    <row r="13" customHeight="1" spans="1:6">
      <c r="A13" s="14"/>
      <c r="B13" s="75"/>
      <c r="C13" s="19"/>
      <c r="D13" s="17"/>
      <c r="E13" s="39" t="str">
        <f t="shared" si="0"/>
        <v/>
      </c>
      <c r="F13" s="56" t="str">
        <f t="shared" si="1"/>
        <v/>
      </c>
    </row>
    <row r="14" customHeight="1" spans="1:6">
      <c r="A14" s="14"/>
      <c r="B14" s="75"/>
      <c r="C14" s="19"/>
      <c r="D14" s="17"/>
      <c r="E14" s="39" t="str">
        <f t="shared" si="0"/>
        <v/>
      </c>
      <c r="F14" s="56" t="str">
        <f t="shared" si="1"/>
        <v/>
      </c>
    </row>
    <row r="15" customHeight="1" spans="1:6">
      <c r="A15" s="14"/>
      <c r="B15" s="75"/>
      <c r="C15" s="19"/>
      <c r="D15" s="17"/>
      <c r="E15" s="39" t="str">
        <f t="shared" si="0"/>
        <v/>
      </c>
      <c r="F15" s="56" t="str">
        <f t="shared" si="1"/>
        <v/>
      </c>
    </row>
    <row r="16" customHeight="1" spans="1:6">
      <c r="A16" s="14"/>
      <c r="B16" s="75"/>
      <c r="C16" s="19"/>
      <c r="D16" s="17"/>
      <c r="E16" s="39" t="str">
        <f t="shared" si="0"/>
        <v/>
      </c>
      <c r="F16" s="56" t="str">
        <f t="shared" si="1"/>
        <v/>
      </c>
    </row>
    <row r="17" customHeight="1" spans="1:6">
      <c r="A17" s="14"/>
      <c r="B17" s="75"/>
      <c r="C17" s="19"/>
      <c r="D17" s="17"/>
      <c r="E17" s="39" t="str">
        <f t="shared" si="0"/>
        <v/>
      </c>
      <c r="F17" s="56" t="str">
        <f t="shared" si="1"/>
        <v/>
      </c>
    </row>
    <row r="18" customHeight="1" spans="1:6">
      <c r="A18" s="14"/>
      <c r="B18" s="75"/>
      <c r="C18" s="19"/>
      <c r="D18" s="17"/>
      <c r="E18" s="39" t="str">
        <f t="shared" si="0"/>
        <v/>
      </c>
      <c r="F18" s="56" t="str">
        <f t="shared" si="1"/>
        <v/>
      </c>
    </row>
    <row r="19" customHeight="1" spans="1:6">
      <c r="A19" s="14"/>
      <c r="B19" s="75"/>
      <c r="C19" s="19"/>
      <c r="D19" s="17"/>
      <c r="E19" s="39" t="str">
        <f t="shared" si="0"/>
        <v/>
      </c>
      <c r="F19" s="56" t="str">
        <f t="shared" si="1"/>
        <v/>
      </c>
    </row>
    <row r="20" customHeight="1" spans="1:6">
      <c r="A20" s="14"/>
      <c r="B20" s="75"/>
      <c r="C20" s="19"/>
      <c r="D20" s="17"/>
      <c r="E20" s="39" t="str">
        <f t="shared" si="0"/>
        <v/>
      </c>
      <c r="F20" s="56" t="str">
        <f t="shared" si="1"/>
        <v/>
      </c>
    </row>
    <row r="21" customHeight="1" spans="1:6">
      <c r="A21" s="14"/>
      <c r="B21" s="75"/>
      <c r="C21" s="19"/>
      <c r="D21" s="17"/>
      <c r="E21" s="39" t="str">
        <f t="shared" si="0"/>
        <v/>
      </c>
      <c r="F21" s="56" t="str">
        <f t="shared" si="1"/>
        <v/>
      </c>
    </row>
    <row r="22" customHeight="1" spans="1:6">
      <c r="A22" s="14"/>
      <c r="B22" s="75"/>
      <c r="C22" s="19"/>
      <c r="D22" s="17"/>
      <c r="E22" s="39" t="str">
        <f t="shared" si="0"/>
        <v/>
      </c>
      <c r="F22" s="56" t="str">
        <f t="shared" si="1"/>
        <v/>
      </c>
    </row>
    <row r="23" customHeight="1" spans="1:6">
      <c r="A23" s="14"/>
      <c r="B23" s="75"/>
      <c r="C23" s="19"/>
      <c r="D23" s="17"/>
      <c r="E23" s="39" t="str">
        <f t="shared" si="0"/>
        <v/>
      </c>
      <c r="F23" s="56" t="str">
        <f t="shared" si="1"/>
        <v/>
      </c>
    </row>
    <row r="24" customHeight="1" spans="1:6">
      <c r="A24" s="14"/>
      <c r="B24" s="75"/>
      <c r="C24" s="19"/>
      <c r="D24" s="17"/>
      <c r="E24" s="39" t="str">
        <f t="shared" si="0"/>
        <v/>
      </c>
      <c r="F24" s="56" t="str">
        <f t="shared" si="1"/>
        <v/>
      </c>
    </row>
    <row r="25" customHeight="1" spans="1:6">
      <c r="A25" s="14"/>
      <c r="B25" s="75"/>
      <c r="C25" s="19"/>
      <c r="D25" s="17"/>
      <c r="E25" s="39" t="str">
        <f t="shared" si="0"/>
        <v/>
      </c>
      <c r="F25" s="56" t="str">
        <f t="shared" si="1"/>
        <v/>
      </c>
    </row>
    <row r="26" customHeight="1" spans="1:6">
      <c r="A26" s="74"/>
      <c r="B26" s="75"/>
      <c r="C26" s="19"/>
      <c r="D26" s="17"/>
      <c r="E26" s="39" t="str">
        <f t="shared" si="0"/>
        <v/>
      </c>
      <c r="F26" s="56" t="str">
        <f t="shared" si="1"/>
        <v/>
      </c>
    </row>
    <row r="27" customHeight="1" spans="1:6">
      <c r="A27" s="74"/>
      <c r="B27" s="75"/>
      <c r="C27" s="19"/>
      <c r="D27" s="17"/>
      <c r="E27" s="39" t="str">
        <f t="shared" si="0"/>
        <v/>
      </c>
      <c r="F27" s="56" t="str">
        <f t="shared" si="1"/>
        <v/>
      </c>
    </row>
    <row r="28" customHeight="1" spans="1:6">
      <c r="A28" s="74" t="s">
        <v>565</v>
      </c>
      <c r="B28" s="260" t="s">
        <v>630</v>
      </c>
      <c r="C28" s="19">
        <f>SUM(C7:C27)</f>
        <v>0</v>
      </c>
      <c r="D28" s="19">
        <f>SUM(D7:D27)</f>
        <v>0</v>
      </c>
      <c r="E28" s="39" t="str">
        <f t="shared" si="0"/>
        <v/>
      </c>
      <c r="F28" s="56" t="str">
        <f t="shared" si="1"/>
        <v/>
      </c>
    </row>
    <row r="29" customHeight="1" spans="1:6">
      <c r="A29" s="22" t="e">
        <f>#REF!&amp;#REF!</f>
        <v>#REF!</v>
      </c>
      <c r="B29" s="9"/>
      <c r="C29" s="9"/>
      <c r="D29" s="9"/>
      <c r="E29" s="8" t="e">
        <f>"评估人员："&amp;#REF!</f>
        <v>#REF!</v>
      </c>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42" display="返回索引页"/>
    <hyperlink ref="B1" location="非流动资产汇总!B10" display="返回非流动资产汇总表"/>
    <hyperlink ref="B7" location="'投资性房产-成本'!B1" display="投资性房地产——房屋（采用成本模式计量）"/>
    <hyperlink ref="B8" location="'投资性房产-公允'!B1" display="投资性房地产——房屋（采用公允价值模式计量）"/>
    <hyperlink ref="B9" location="'投资性地产-成本'!B1" display="投资性房地产——土地使用权（采用成本模式计量）"/>
    <hyperlink ref="B10" location="'投资性地产-公允'!B1" display="投资性房地产——土地使用权（采用公允价值模式计量）"/>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Roman,常规"4-5
&amp;"宋体,常规"共&amp;"Times New Roman,常规"&amp;N&amp;"宋体,常规"页第&amp;"Times New Roman,常规"&amp;P&amp;"宋体,常规"页</oddHead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workbookViewId="0">
      <selection activeCell="A3" sqref="A3:R3"/>
    </sheetView>
  </sheetViews>
  <sheetFormatPr defaultColWidth="9" defaultRowHeight="15.75" customHeight="1"/>
  <cols>
    <col min="1" max="1" width="5" customWidth="1"/>
    <col min="2" max="2" width="10.0833333333333" customWidth="1"/>
    <col min="3" max="3" width="20.25" customWidth="1"/>
    <col min="4" max="4" width="5.5" customWidth="1"/>
    <col min="5" max="5" width="7.25" customWidth="1"/>
    <col min="6" max="6" width="8" customWidth="1"/>
    <col min="7" max="7" width="4.83333333333333" customWidth="1"/>
    <col min="8" max="8" width="8" customWidth="1"/>
    <col min="9" max="9" width="15.25" customWidth="1"/>
    <col min="10" max="10" width="7.83333333333333" customWidth="1"/>
    <col min="11" max="12" width="11" customWidth="1"/>
    <col min="13" max="13" width="10.3333333333333" customWidth="1" outlineLevel="1"/>
    <col min="14" max="14" width="7.08333333333333" customWidth="1" outlineLevel="1"/>
    <col min="15" max="15" width="9.08333333333333" customWidth="1" outlineLevel="1"/>
    <col min="16" max="16" width="5.75" customWidth="1" outlineLevel="1"/>
    <col min="17" max="17" width="7.08333333333333" customWidth="1" outlineLevel="1"/>
    <col min="18" max="18" width="9.5" customWidth="1"/>
  </cols>
  <sheetData>
    <row r="1" ht="36" spans="1:18">
      <c r="A1" s="91" t="s">
        <v>126</v>
      </c>
      <c r="B1" s="91" t="s">
        <v>631</v>
      </c>
      <c r="C1" s="91"/>
      <c r="D1" s="253"/>
      <c r="E1" s="253"/>
      <c r="F1" s="253"/>
      <c r="G1" s="253"/>
      <c r="H1" s="111"/>
      <c r="I1" s="111"/>
      <c r="J1" s="111"/>
      <c r="K1" s="3"/>
      <c r="L1" s="3"/>
      <c r="M1" s="4"/>
      <c r="N1" s="4"/>
      <c r="O1" s="4"/>
      <c r="P1" s="4"/>
      <c r="Q1" s="4"/>
      <c r="R1" s="3"/>
    </row>
    <row r="2" ht="55.5" hidden="1" customHeight="1" spans="1:18">
      <c r="A2" s="5" t="s">
        <v>632</v>
      </c>
      <c r="B2" s="5"/>
      <c r="C2" s="5"/>
      <c r="D2" s="5"/>
      <c r="E2" s="5"/>
      <c r="F2" s="5"/>
      <c r="G2" s="5"/>
      <c r="H2" s="5"/>
      <c r="I2" s="5"/>
      <c r="J2" s="5"/>
      <c r="K2" s="5"/>
      <c r="L2" s="5"/>
      <c r="M2" s="5"/>
      <c r="N2" s="5"/>
      <c r="O2" s="5"/>
      <c r="P2" s="5"/>
      <c r="Q2" s="5"/>
      <c r="R2" s="5"/>
    </row>
    <row r="3" ht="55.5" customHeight="1" spans="1:18">
      <c r="A3" s="5" t="s">
        <v>633</v>
      </c>
      <c r="B3" s="5"/>
      <c r="C3" s="5"/>
      <c r="D3" s="5"/>
      <c r="E3" s="5"/>
      <c r="F3" s="5"/>
      <c r="G3" s="5"/>
      <c r="H3" s="5"/>
      <c r="I3" s="5"/>
      <c r="J3" s="5"/>
      <c r="K3" s="5"/>
      <c r="L3" s="5"/>
      <c r="M3" s="5"/>
      <c r="N3" s="5"/>
      <c r="O3" s="5"/>
      <c r="P3" s="5"/>
      <c r="Q3" s="5"/>
      <c r="R3" s="5"/>
    </row>
    <row r="4" ht="15.6" spans="1:18">
      <c r="A4" s="6" t="e">
        <f>CONCATENATE(#REF!,#REF!,#REF!,#REF!,#REF!,#REF!,#REF!)</f>
        <v>#REF!</v>
      </c>
      <c r="B4" s="6"/>
      <c r="C4" s="6"/>
      <c r="D4" s="6"/>
      <c r="E4" s="6"/>
      <c r="F4" s="6"/>
      <c r="G4" s="6"/>
      <c r="H4" s="6"/>
      <c r="I4" s="6"/>
      <c r="J4" s="6"/>
      <c r="K4" s="6"/>
      <c r="L4" s="6"/>
      <c r="M4" s="6"/>
      <c r="N4" s="6"/>
      <c r="O4" s="6"/>
      <c r="P4" s="6"/>
      <c r="Q4" s="6"/>
      <c r="R4" s="6"/>
    </row>
    <row r="5" customHeight="1" spans="1:18">
      <c r="A5" s="8" t="e">
        <f>#REF!&amp;#REF!</f>
        <v>#REF!</v>
      </c>
      <c r="B5" s="9"/>
      <c r="C5" s="9"/>
      <c r="D5" s="112"/>
      <c r="E5" s="112"/>
      <c r="F5" s="112"/>
      <c r="G5" s="112"/>
      <c r="H5" s="112"/>
      <c r="I5" s="112"/>
      <c r="J5" s="112"/>
      <c r="K5" s="9"/>
      <c r="L5" s="9"/>
      <c r="M5" s="10"/>
      <c r="N5" s="10"/>
      <c r="O5" s="10"/>
      <c r="P5" s="10"/>
      <c r="Q5" s="10"/>
      <c r="R5" s="11" t="s">
        <v>159</v>
      </c>
    </row>
    <row r="6" ht="18" customHeight="1" spans="1:18">
      <c r="A6" s="107" t="s">
        <v>161</v>
      </c>
      <c r="B6" s="250" t="s">
        <v>634</v>
      </c>
      <c r="C6" s="250" t="s">
        <v>635</v>
      </c>
      <c r="D6" s="245" t="s">
        <v>636</v>
      </c>
      <c r="E6" s="251" t="s">
        <v>637</v>
      </c>
      <c r="F6" s="245" t="s">
        <v>638</v>
      </c>
      <c r="G6" s="245" t="s">
        <v>400</v>
      </c>
      <c r="H6" s="251" t="s">
        <v>639</v>
      </c>
      <c r="I6" s="251" t="s">
        <v>640</v>
      </c>
      <c r="J6" s="251" t="s">
        <v>641</v>
      </c>
      <c r="K6" s="259" t="s">
        <v>196</v>
      </c>
      <c r="L6" s="259"/>
      <c r="M6" s="12" t="s">
        <v>197</v>
      </c>
      <c r="N6" s="12"/>
      <c r="O6" s="12"/>
      <c r="P6" s="57" t="s">
        <v>269</v>
      </c>
      <c r="Q6" s="78" t="s">
        <v>642</v>
      </c>
      <c r="R6" s="57" t="s">
        <v>164</v>
      </c>
    </row>
    <row r="7" ht="18" customHeight="1" spans="1:18">
      <c r="A7" s="107"/>
      <c r="B7" s="250"/>
      <c r="C7" s="250"/>
      <c r="D7" s="246"/>
      <c r="E7" s="251"/>
      <c r="F7" s="246"/>
      <c r="G7" s="246"/>
      <c r="H7" s="251"/>
      <c r="I7" s="251"/>
      <c r="J7" s="251"/>
      <c r="K7" s="32" t="s">
        <v>643</v>
      </c>
      <c r="L7" s="12" t="s">
        <v>644</v>
      </c>
      <c r="M7" s="12" t="s">
        <v>643</v>
      </c>
      <c r="N7" s="12" t="s">
        <v>527</v>
      </c>
      <c r="O7" s="12" t="s">
        <v>644</v>
      </c>
      <c r="P7" s="12"/>
      <c r="Q7" s="79"/>
      <c r="R7" s="12"/>
    </row>
    <row r="8" customHeight="1" spans="1:18">
      <c r="A8" s="14"/>
      <c r="B8" s="15"/>
      <c r="C8" s="15"/>
      <c r="D8" s="243"/>
      <c r="E8" s="243"/>
      <c r="F8" s="254"/>
      <c r="G8" s="249"/>
      <c r="H8" s="243"/>
      <c r="I8" s="243"/>
      <c r="J8" s="243"/>
      <c r="K8" s="19"/>
      <c r="L8" s="17"/>
      <c r="M8" s="17"/>
      <c r="N8" s="105"/>
      <c r="O8" s="17">
        <f>ROUND(M8*N8/100,0)</f>
        <v>0</v>
      </c>
      <c r="P8" s="56" t="str">
        <f>IF(L8=0,"",(O8-L8)/L8*100)</f>
        <v/>
      </c>
      <c r="Q8" s="252" t="str">
        <f>IF(H8=0,"",O8/H8)</f>
        <v/>
      </c>
      <c r="R8" s="15"/>
    </row>
    <row r="9" customHeight="1" spans="1:18">
      <c r="A9" s="14"/>
      <c r="B9" s="15"/>
      <c r="C9" s="15"/>
      <c r="D9" s="243"/>
      <c r="E9" s="243"/>
      <c r="F9" s="254"/>
      <c r="G9" s="249"/>
      <c r="H9" s="243"/>
      <c r="I9" s="243"/>
      <c r="J9" s="243"/>
      <c r="K9" s="19"/>
      <c r="L9" s="17"/>
      <c r="M9" s="17"/>
      <c r="N9" s="105"/>
      <c r="O9" s="17">
        <f t="shared" ref="O9:O25" si="0">ROUND(M9*N9/100,0)</f>
        <v>0</v>
      </c>
      <c r="P9" s="56" t="str">
        <f t="shared" ref="P9:P28" si="1">IF(L9=0,"",(O9-L9)/L9*100)</f>
        <v/>
      </c>
      <c r="Q9" s="252" t="str">
        <f t="shared" ref="Q9:Q25" si="2">IF(H9=0,"",O9/H9)</f>
        <v/>
      </c>
      <c r="R9" s="15"/>
    </row>
    <row r="10" customHeight="1" spans="1:18">
      <c r="A10" s="14"/>
      <c r="B10" s="15"/>
      <c r="C10" s="15"/>
      <c r="D10" s="243"/>
      <c r="E10" s="243"/>
      <c r="F10" s="254"/>
      <c r="G10" s="249"/>
      <c r="H10" s="243"/>
      <c r="I10" s="243"/>
      <c r="J10" s="243"/>
      <c r="K10" s="19"/>
      <c r="L10" s="17"/>
      <c r="M10" s="17"/>
      <c r="N10" s="105"/>
      <c r="O10" s="17">
        <f t="shared" si="0"/>
        <v>0</v>
      </c>
      <c r="P10" s="56" t="str">
        <f t="shared" si="1"/>
        <v/>
      </c>
      <c r="Q10" s="252" t="str">
        <f t="shared" si="2"/>
        <v/>
      </c>
      <c r="R10" s="15"/>
    </row>
    <row r="11" customHeight="1" spans="1:18">
      <c r="A11" s="14"/>
      <c r="B11" s="15"/>
      <c r="C11" s="15"/>
      <c r="D11" s="243"/>
      <c r="E11" s="243"/>
      <c r="F11" s="254"/>
      <c r="G11" s="249"/>
      <c r="H11" s="243"/>
      <c r="I11" s="243"/>
      <c r="J11" s="243"/>
      <c r="K11" s="19"/>
      <c r="L11" s="17"/>
      <c r="M11" s="17"/>
      <c r="N11" s="105"/>
      <c r="O11" s="17">
        <f t="shared" si="0"/>
        <v>0</v>
      </c>
      <c r="P11" s="56" t="str">
        <f t="shared" si="1"/>
        <v/>
      </c>
      <c r="Q11" s="252" t="str">
        <f t="shared" si="2"/>
        <v/>
      </c>
      <c r="R11" s="15"/>
    </row>
    <row r="12" customHeight="1" spans="1:18">
      <c r="A12" s="14"/>
      <c r="B12" s="15"/>
      <c r="C12" s="15"/>
      <c r="D12" s="243"/>
      <c r="E12" s="243"/>
      <c r="F12" s="254"/>
      <c r="G12" s="249"/>
      <c r="H12" s="243"/>
      <c r="I12" s="243"/>
      <c r="J12" s="243"/>
      <c r="K12" s="19"/>
      <c r="L12" s="17"/>
      <c r="M12" s="17"/>
      <c r="N12" s="105"/>
      <c r="O12" s="17">
        <f t="shared" si="0"/>
        <v>0</v>
      </c>
      <c r="P12" s="56" t="str">
        <f t="shared" si="1"/>
        <v/>
      </c>
      <c r="Q12" s="252" t="str">
        <f t="shared" si="2"/>
        <v/>
      </c>
      <c r="R12" s="15"/>
    </row>
    <row r="13" customHeight="1" spans="1:18">
      <c r="A13" s="14"/>
      <c r="B13" s="15"/>
      <c r="C13" s="15"/>
      <c r="D13" s="243"/>
      <c r="E13" s="243"/>
      <c r="F13" s="254"/>
      <c r="G13" s="249"/>
      <c r="H13" s="243"/>
      <c r="I13" s="243"/>
      <c r="J13" s="243"/>
      <c r="K13" s="19"/>
      <c r="L13" s="17"/>
      <c r="M13" s="17"/>
      <c r="N13" s="105"/>
      <c r="O13" s="17">
        <f t="shared" si="0"/>
        <v>0</v>
      </c>
      <c r="P13" s="56" t="str">
        <f t="shared" si="1"/>
        <v/>
      </c>
      <c r="Q13" s="252" t="str">
        <f t="shared" si="2"/>
        <v/>
      </c>
      <c r="R13" s="15"/>
    </row>
    <row r="14" customHeight="1" spans="1:18">
      <c r="A14" s="14"/>
      <c r="B14" s="15"/>
      <c r="C14" s="15"/>
      <c r="D14" s="243"/>
      <c r="E14" s="243"/>
      <c r="F14" s="254"/>
      <c r="G14" s="249"/>
      <c r="H14" s="243"/>
      <c r="I14" s="243"/>
      <c r="J14" s="243"/>
      <c r="K14" s="19"/>
      <c r="L14" s="17"/>
      <c r="M14" s="17"/>
      <c r="N14" s="105"/>
      <c r="O14" s="17">
        <f t="shared" si="0"/>
        <v>0</v>
      </c>
      <c r="P14" s="56" t="str">
        <f t="shared" si="1"/>
        <v/>
      </c>
      <c r="Q14" s="252" t="str">
        <f t="shared" si="2"/>
        <v/>
      </c>
      <c r="R14" s="15"/>
    </row>
    <row r="15" customHeight="1" spans="1:18">
      <c r="A15" s="14"/>
      <c r="B15" s="15"/>
      <c r="C15" s="15"/>
      <c r="D15" s="243"/>
      <c r="E15" s="243"/>
      <c r="F15" s="254"/>
      <c r="G15" s="249"/>
      <c r="H15" s="243"/>
      <c r="I15" s="243"/>
      <c r="J15" s="243"/>
      <c r="K15" s="19"/>
      <c r="L15" s="17"/>
      <c r="M15" s="17"/>
      <c r="N15" s="105"/>
      <c r="O15" s="17">
        <f t="shared" si="0"/>
        <v>0</v>
      </c>
      <c r="P15" s="56" t="str">
        <f t="shared" si="1"/>
        <v/>
      </c>
      <c r="Q15" s="252" t="str">
        <f t="shared" si="2"/>
        <v/>
      </c>
      <c r="R15" s="15"/>
    </row>
    <row r="16" customHeight="1" spans="1:18">
      <c r="A16" s="14"/>
      <c r="B16" s="15"/>
      <c r="C16" s="15"/>
      <c r="D16" s="243"/>
      <c r="E16" s="243"/>
      <c r="F16" s="254"/>
      <c r="G16" s="249"/>
      <c r="H16" s="243"/>
      <c r="I16" s="243"/>
      <c r="J16" s="243"/>
      <c r="K16" s="19"/>
      <c r="L16" s="17"/>
      <c r="M16" s="17"/>
      <c r="N16" s="105"/>
      <c r="O16" s="17">
        <f t="shared" si="0"/>
        <v>0</v>
      </c>
      <c r="P16" s="56" t="str">
        <f t="shared" si="1"/>
        <v/>
      </c>
      <c r="Q16" s="252" t="str">
        <f t="shared" si="2"/>
        <v/>
      </c>
      <c r="R16" s="15"/>
    </row>
    <row r="17" customHeight="1" spans="1:18">
      <c r="A17" s="14"/>
      <c r="B17" s="15"/>
      <c r="C17" s="15"/>
      <c r="D17" s="243"/>
      <c r="E17" s="243"/>
      <c r="F17" s="254"/>
      <c r="G17" s="249"/>
      <c r="H17" s="243"/>
      <c r="I17" s="243"/>
      <c r="J17" s="243"/>
      <c r="K17" s="19"/>
      <c r="L17" s="17"/>
      <c r="M17" s="17"/>
      <c r="N17" s="105"/>
      <c r="O17" s="17">
        <f t="shared" si="0"/>
        <v>0</v>
      </c>
      <c r="P17" s="56" t="str">
        <f t="shared" si="1"/>
        <v/>
      </c>
      <c r="Q17" s="252" t="str">
        <f t="shared" si="2"/>
        <v/>
      </c>
      <c r="R17" s="15"/>
    </row>
    <row r="18" customHeight="1" spans="1:18">
      <c r="A18" s="14"/>
      <c r="B18" s="15"/>
      <c r="C18" s="15"/>
      <c r="D18" s="243"/>
      <c r="E18" s="243"/>
      <c r="F18" s="254"/>
      <c r="G18" s="249"/>
      <c r="H18" s="243"/>
      <c r="I18" s="243"/>
      <c r="J18" s="243"/>
      <c r="K18" s="19"/>
      <c r="L18" s="17"/>
      <c r="M18" s="17"/>
      <c r="N18" s="105"/>
      <c r="O18" s="17">
        <f t="shared" si="0"/>
        <v>0</v>
      </c>
      <c r="P18" s="56" t="str">
        <f t="shared" si="1"/>
        <v/>
      </c>
      <c r="Q18" s="252" t="str">
        <f t="shared" si="2"/>
        <v/>
      </c>
      <c r="R18" s="15"/>
    </row>
    <row r="19" customHeight="1" spans="1:18">
      <c r="A19" s="14"/>
      <c r="B19" s="15"/>
      <c r="C19" s="15"/>
      <c r="D19" s="243"/>
      <c r="E19" s="243"/>
      <c r="F19" s="254"/>
      <c r="G19" s="249"/>
      <c r="H19" s="243"/>
      <c r="I19" s="243"/>
      <c r="J19" s="243"/>
      <c r="K19" s="19"/>
      <c r="L19" s="17"/>
      <c r="M19" s="17"/>
      <c r="N19" s="105"/>
      <c r="O19" s="17">
        <f t="shared" si="0"/>
        <v>0</v>
      </c>
      <c r="P19" s="56" t="str">
        <f t="shared" si="1"/>
        <v/>
      </c>
      <c r="Q19" s="252" t="str">
        <f t="shared" si="2"/>
        <v/>
      </c>
      <c r="R19" s="15"/>
    </row>
    <row r="20" customHeight="1" spans="1:18">
      <c r="A20" s="14"/>
      <c r="B20" s="15"/>
      <c r="C20" s="15"/>
      <c r="D20" s="243"/>
      <c r="E20" s="243"/>
      <c r="F20" s="254"/>
      <c r="G20" s="249"/>
      <c r="H20" s="243"/>
      <c r="I20" s="243"/>
      <c r="J20" s="243"/>
      <c r="K20" s="19"/>
      <c r="L20" s="17"/>
      <c r="M20" s="17"/>
      <c r="N20" s="105"/>
      <c r="O20" s="17">
        <f t="shared" si="0"/>
        <v>0</v>
      </c>
      <c r="P20" s="56" t="str">
        <f t="shared" si="1"/>
        <v/>
      </c>
      <c r="Q20" s="252" t="str">
        <f t="shared" si="2"/>
        <v/>
      </c>
      <c r="R20" s="15"/>
    </row>
    <row r="21" customHeight="1" spans="1:18">
      <c r="A21" s="14"/>
      <c r="B21" s="15"/>
      <c r="C21" s="15"/>
      <c r="D21" s="243"/>
      <c r="E21" s="243"/>
      <c r="F21" s="254"/>
      <c r="G21" s="249"/>
      <c r="H21" s="243"/>
      <c r="I21" s="243"/>
      <c r="J21" s="243"/>
      <c r="K21" s="19"/>
      <c r="L21" s="17"/>
      <c r="M21" s="17"/>
      <c r="N21" s="105"/>
      <c r="O21" s="17">
        <f t="shared" si="0"/>
        <v>0</v>
      </c>
      <c r="P21" s="56" t="str">
        <f t="shared" si="1"/>
        <v/>
      </c>
      <c r="Q21" s="252" t="str">
        <f t="shared" si="2"/>
        <v/>
      </c>
      <c r="R21" s="15"/>
    </row>
    <row r="22" customHeight="1" spans="1:18">
      <c r="A22" s="14"/>
      <c r="B22" s="15"/>
      <c r="C22" s="15"/>
      <c r="D22" s="243"/>
      <c r="E22" s="243"/>
      <c r="F22" s="254"/>
      <c r="G22" s="249"/>
      <c r="H22" s="243"/>
      <c r="I22" s="243"/>
      <c r="J22" s="243"/>
      <c r="K22" s="19"/>
      <c r="L22" s="17"/>
      <c r="M22" s="17"/>
      <c r="N22" s="105"/>
      <c r="O22" s="17">
        <f t="shared" si="0"/>
        <v>0</v>
      </c>
      <c r="P22" s="56" t="str">
        <f t="shared" si="1"/>
        <v/>
      </c>
      <c r="Q22" s="252" t="str">
        <f t="shared" si="2"/>
        <v/>
      </c>
      <c r="R22" s="15"/>
    </row>
    <row r="23" customHeight="1" spans="1:18">
      <c r="A23" s="14"/>
      <c r="B23" s="15"/>
      <c r="C23" s="15"/>
      <c r="D23" s="243"/>
      <c r="E23" s="243"/>
      <c r="F23" s="254"/>
      <c r="G23" s="249"/>
      <c r="H23" s="243"/>
      <c r="I23" s="243"/>
      <c r="J23" s="243"/>
      <c r="K23" s="19"/>
      <c r="L23" s="17"/>
      <c r="M23" s="17"/>
      <c r="N23" s="105"/>
      <c r="O23" s="17">
        <f t="shared" si="0"/>
        <v>0</v>
      </c>
      <c r="P23" s="56" t="str">
        <f t="shared" si="1"/>
        <v/>
      </c>
      <c r="Q23" s="252" t="str">
        <f t="shared" si="2"/>
        <v/>
      </c>
      <c r="R23" s="15"/>
    </row>
    <row r="24" customHeight="1" spans="1:18">
      <c r="A24" s="14"/>
      <c r="B24" s="15"/>
      <c r="C24" s="15"/>
      <c r="D24" s="243"/>
      <c r="E24" s="243"/>
      <c r="F24" s="254"/>
      <c r="G24" s="249"/>
      <c r="H24" s="243"/>
      <c r="I24" s="243"/>
      <c r="J24" s="243"/>
      <c r="K24" s="19"/>
      <c r="L24" s="17"/>
      <c r="M24" s="17"/>
      <c r="N24" s="105"/>
      <c r="O24" s="17">
        <f t="shared" si="0"/>
        <v>0</v>
      </c>
      <c r="P24" s="56" t="str">
        <f t="shared" si="1"/>
        <v/>
      </c>
      <c r="Q24" s="252" t="str">
        <f t="shared" si="2"/>
        <v/>
      </c>
      <c r="R24" s="15"/>
    </row>
    <row r="25" customHeight="1" spans="1:18">
      <c r="A25" s="14"/>
      <c r="B25" s="15"/>
      <c r="C25" s="15"/>
      <c r="D25" s="243"/>
      <c r="E25" s="243"/>
      <c r="F25" s="254"/>
      <c r="G25" s="249"/>
      <c r="H25" s="243"/>
      <c r="I25" s="243"/>
      <c r="J25" s="243"/>
      <c r="K25" s="19"/>
      <c r="L25" s="17"/>
      <c r="M25" s="17"/>
      <c r="N25" s="105"/>
      <c r="O25" s="17">
        <f t="shared" si="0"/>
        <v>0</v>
      </c>
      <c r="P25" s="56" t="str">
        <f t="shared" si="1"/>
        <v/>
      </c>
      <c r="Q25" s="252" t="str">
        <f t="shared" si="2"/>
        <v/>
      </c>
      <c r="R25" s="15"/>
    </row>
    <row r="26" customHeight="1" spans="1:18">
      <c r="A26" s="110" t="s">
        <v>329</v>
      </c>
      <c r="B26" s="110"/>
      <c r="C26" s="110"/>
      <c r="D26" s="110"/>
      <c r="E26" s="110"/>
      <c r="F26" s="110"/>
      <c r="G26" s="255"/>
      <c r="H26" s="255"/>
      <c r="I26" s="243"/>
      <c r="J26" s="243"/>
      <c r="K26" s="19">
        <f>SUM(K8:K25)</f>
        <v>0</v>
      </c>
      <c r="L26" s="17">
        <f>SUM(L8:L25)</f>
        <v>0</v>
      </c>
      <c r="M26" s="17">
        <f>SUM(M8:M25)</f>
        <v>0</v>
      </c>
      <c r="N26" s="105"/>
      <c r="O26" s="17">
        <f>SUM(O8:O25)</f>
        <v>0</v>
      </c>
      <c r="P26" s="56" t="str">
        <f t="shared" si="1"/>
        <v/>
      </c>
      <c r="Q26" s="252"/>
      <c r="R26" s="15"/>
    </row>
    <row r="27" customHeight="1" spans="1:18">
      <c r="A27" s="110" t="s">
        <v>645</v>
      </c>
      <c r="B27" s="110"/>
      <c r="C27" s="110"/>
      <c r="D27" s="110"/>
      <c r="E27" s="110"/>
      <c r="F27" s="110"/>
      <c r="G27" s="255"/>
      <c r="H27" s="255"/>
      <c r="I27" s="243"/>
      <c r="J27" s="243"/>
      <c r="K27" s="19"/>
      <c r="L27" s="17"/>
      <c r="M27" s="17"/>
      <c r="N27" s="105"/>
      <c r="O27" s="17">
        <v>0</v>
      </c>
      <c r="P27" s="56" t="str">
        <f t="shared" si="1"/>
        <v/>
      </c>
      <c r="Q27" s="252"/>
      <c r="R27" s="15"/>
    </row>
    <row r="28" customHeight="1" spans="1:18">
      <c r="A28" s="110" t="s">
        <v>343</v>
      </c>
      <c r="B28" s="110"/>
      <c r="C28" s="110"/>
      <c r="D28" s="110"/>
      <c r="E28" s="110"/>
      <c r="F28" s="110"/>
      <c r="G28" s="255"/>
      <c r="H28" s="255"/>
      <c r="I28" s="257"/>
      <c r="J28" s="257"/>
      <c r="K28" s="19">
        <f>K26-K27</f>
        <v>0</v>
      </c>
      <c r="L28" s="17">
        <f>L26-L27</f>
        <v>0</v>
      </c>
      <c r="M28" s="17">
        <f>M26-M27</f>
        <v>0</v>
      </c>
      <c r="N28" s="105"/>
      <c r="O28" s="17">
        <f>O26-O27</f>
        <v>0</v>
      </c>
      <c r="P28" s="56" t="str">
        <f t="shared" si="1"/>
        <v/>
      </c>
      <c r="Q28" s="252"/>
      <c r="R28" s="15"/>
    </row>
    <row r="29" customHeight="1" spans="1:18">
      <c r="A29" s="22" t="e">
        <f>#REF!&amp;#REF!</f>
        <v>#REF!</v>
      </c>
      <c r="B29" s="9"/>
      <c r="C29" s="9"/>
      <c r="D29" s="112"/>
      <c r="E29" s="112"/>
      <c r="F29" s="112"/>
      <c r="G29" s="112"/>
      <c r="H29" s="112"/>
      <c r="I29" s="112"/>
      <c r="J29" s="112"/>
      <c r="K29" s="9"/>
      <c r="L29" s="9"/>
      <c r="M29" s="8" t="e">
        <f>"评估人员："&amp;#REF!</f>
        <v>#REF!</v>
      </c>
      <c r="N29" s="23"/>
      <c r="O29" s="23"/>
      <c r="P29" s="23"/>
      <c r="Q29" s="23"/>
      <c r="R29" s="9"/>
    </row>
    <row r="30" customHeight="1" spans="1:18">
      <c r="A30" s="22" t="e">
        <f>CONCATENATE(#REF!,#REF!,#REF!,#REF!,#REF!,#REF!,#REF!)</f>
        <v>#REF!</v>
      </c>
      <c r="B30" s="9"/>
      <c r="C30" s="9"/>
      <c r="D30" s="112"/>
      <c r="E30" s="112"/>
      <c r="F30" s="112"/>
      <c r="G30" s="112"/>
      <c r="H30" s="112"/>
      <c r="I30" s="112"/>
      <c r="J30" s="112"/>
      <c r="K30" s="9"/>
      <c r="L30" s="9"/>
      <c r="M30" s="23"/>
      <c r="N30" s="23"/>
      <c r="O30" s="23"/>
      <c r="P30" s="23"/>
      <c r="Q30" s="23"/>
      <c r="R30" s="9"/>
    </row>
  </sheetData>
  <mergeCells count="21">
    <mergeCell ref="A2:R2"/>
    <mergeCell ref="A3:R3"/>
    <mergeCell ref="A4:R4"/>
    <mergeCell ref="K6:L6"/>
    <mergeCell ref="M6:O6"/>
    <mergeCell ref="A26:F26"/>
    <mergeCell ref="A27:F27"/>
    <mergeCell ref="A28:F28"/>
    <mergeCell ref="A6:A7"/>
    <mergeCell ref="B6:B7"/>
    <mergeCell ref="C6:C7"/>
    <mergeCell ref="D6:D7"/>
    <mergeCell ref="E6:E7"/>
    <mergeCell ref="F6:F7"/>
    <mergeCell ref="G6:G7"/>
    <mergeCell ref="H6:H7"/>
    <mergeCell ref="I6:I7"/>
    <mergeCell ref="J6:J7"/>
    <mergeCell ref="P6:P7"/>
    <mergeCell ref="Q6:Q7"/>
    <mergeCell ref="R6:R7"/>
  </mergeCells>
  <dataValidations count="2">
    <dataValidation type="list" allowBlank="1" showInputMessage="1" showErrorMessage="1" sqref="D8:D25">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6" display="返回投资性房地产汇总表"/>
  </hyperlinks>
  <printOptions horizontalCentered="1"/>
  <pageMargins left="0.354166666666667" right="0.354166666666667" top="0.786805555555556" bottom="0.786805555555556" header="1.02361111111111" footer="0.511805555555556"/>
  <pageSetup paperSize="9" scale="80" fitToHeight="0" orientation="landscape"/>
  <headerFooter alignWithMargins="0">
    <oddHeader>&amp;R&amp;"宋体,常规"&amp;10表&amp;"Times New Roman,常规"4-5-1
&amp;"宋体,常规"共&amp;"Times New Roman,常规"&amp;N&amp;"宋体,常规"页第&amp;"Times New Roman,常规"&amp;P&amp;"宋体,常规"页</oddHead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3" sqref="A3:O3"/>
    </sheetView>
  </sheetViews>
  <sheetFormatPr defaultColWidth="9" defaultRowHeight="15.75" customHeight="1"/>
  <cols>
    <col min="1" max="1" width="5" customWidth="1"/>
    <col min="2" max="2" width="10.0833333333333" customWidth="1"/>
    <col min="3" max="3" width="20.25" customWidth="1"/>
    <col min="4" max="4" width="5.5" customWidth="1"/>
    <col min="5" max="5" width="7.25" customWidth="1"/>
    <col min="6" max="6" width="8" customWidth="1"/>
    <col min="7" max="7" width="4.83333333333333" customWidth="1"/>
    <col min="8" max="8" width="8" customWidth="1"/>
    <col min="9" max="9" width="15.25" customWidth="1"/>
    <col min="10" max="10" width="13.75" customWidth="1"/>
    <col min="11" max="11" width="11" customWidth="1"/>
    <col min="12" max="12" width="10.3333333333333" customWidth="1" outlineLevel="1"/>
    <col min="13" max="13" width="7.83333333333333" customWidth="1" outlineLevel="1"/>
    <col min="14" max="14" width="5.75" customWidth="1" outlineLevel="1"/>
    <col min="15" max="15" width="9.5" customWidth="1"/>
  </cols>
  <sheetData>
    <row r="1" ht="36" spans="1:15">
      <c r="A1" s="91" t="s">
        <v>126</v>
      </c>
      <c r="B1" s="91" t="s">
        <v>631</v>
      </c>
      <c r="C1" s="91"/>
      <c r="D1" s="253"/>
      <c r="E1" s="253"/>
      <c r="F1" s="253"/>
      <c r="G1" s="253"/>
      <c r="H1" s="111"/>
      <c r="I1" s="111"/>
      <c r="J1" s="111"/>
      <c r="K1" s="3"/>
      <c r="L1" s="4"/>
      <c r="M1" s="4"/>
      <c r="N1" s="4"/>
      <c r="O1" s="3"/>
    </row>
    <row r="2" ht="45" hidden="1" customHeight="1" spans="1:15">
      <c r="A2" s="5" t="s">
        <v>646</v>
      </c>
      <c r="B2" s="5"/>
      <c r="C2" s="5"/>
      <c r="D2" s="5"/>
      <c r="E2" s="5"/>
      <c r="F2" s="5"/>
      <c r="G2" s="5"/>
      <c r="H2" s="5"/>
      <c r="I2" s="5"/>
      <c r="J2" s="5"/>
      <c r="K2" s="5"/>
      <c r="L2" s="5"/>
      <c r="M2" s="5"/>
      <c r="N2" s="5"/>
      <c r="O2" s="5"/>
    </row>
    <row r="3" ht="45" customHeight="1" spans="1:15">
      <c r="A3" s="5" t="s">
        <v>647</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112"/>
      <c r="E5" s="112"/>
      <c r="F5" s="112"/>
      <c r="G5" s="112"/>
      <c r="H5" s="112"/>
      <c r="I5" s="112"/>
      <c r="J5" s="112"/>
      <c r="K5" s="9"/>
      <c r="L5" s="10"/>
      <c r="M5" s="10"/>
      <c r="N5" s="10"/>
      <c r="O5" s="11" t="s">
        <v>159</v>
      </c>
    </row>
    <row r="6" ht="27.75" customHeight="1" spans="1:15">
      <c r="A6" s="107" t="s">
        <v>161</v>
      </c>
      <c r="B6" s="250" t="s">
        <v>634</v>
      </c>
      <c r="C6" s="250" t="s">
        <v>635</v>
      </c>
      <c r="D6" s="245" t="s">
        <v>636</v>
      </c>
      <c r="E6" s="251" t="s">
        <v>637</v>
      </c>
      <c r="F6" s="245" t="s">
        <v>638</v>
      </c>
      <c r="G6" s="245" t="s">
        <v>400</v>
      </c>
      <c r="H6" s="251" t="s">
        <v>639</v>
      </c>
      <c r="I6" s="251" t="s">
        <v>640</v>
      </c>
      <c r="J6" s="251" t="s">
        <v>648</v>
      </c>
      <c r="K6" s="259" t="s">
        <v>196</v>
      </c>
      <c r="L6" s="12" t="s">
        <v>197</v>
      </c>
      <c r="M6" s="57" t="s">
        <v>198</v>
      </c>
      <c r="N6" s="57" t="s">
        <v>269</v>
      </c>
      <c r="O6" s="57" t="s">
        <v>164</v>
      </c>
    </row>
    <row r="7" ht="18" customHeight="1" spans="1:15">
      <c r="A7" s="107"/>
      <c r="B7" s="250"/>
      <c r="C7" s="250"/>
      <c r="D7" s="245"/>
      <c r="E7" s="251"/>
      <c r="F7" s="245"/>
      <c r="G7" s="245"/>
      <c r="H7" s="251"/>
      <c r="I7" s="251"/>
      <c r="J7" s="251"/>
      <c r="K7" s="259"/>
      <c r="L7" s="12"/>
      <c r="M7" s="39" t="str">
        <f>IF(L7-K7&lt;&gt;0,L7-K7,IF(K7&lt;&gt;0,0,""))</f>
        <v/>
      </c>
      <c r="N7" s="56" t="str">
        <f>IF(K7=0,"",(L7-K7)/K7*100)</f>
        <v/>
      </c>
      <c r="O7" s="57"/>
    </row>
    <row r="8" customHeight="1" spans="1:15">
      <c r="A8" s="14"/>
      <c r="B8" s="15"/>
      <c r="C8" s="15"/>
      <c r="D8" s="243"/>
      <c r="E8" s="243"/>
      <c r="F8" s="254"/>
      <c r="G8" s="249"/>
      <c r="H8" s="243"/>
      <c r="I8" s="243"/>
      <c r="J8" s="243"/>
      <c r="K8" s="19"/>
      <c r="L8" s="17"/>
      <c r="M8" s="39" t="str">
        <f t="shared" ref="M8:M28" si="0">IF(L8-K8&lt;&gt;0,L8-K8,IF(K8&lt;&gt;0,0,""))</f>
        <v/>
      </c>
      <c r="N8" s="56" t="str">
        <f t="shared" ref="N8:N28" si="1">IF(K8=0,"",(L8-K8)/K8*100)</f>
        <v/>
      </c>
      <c r="O8" s="15"/>
    </row>
    <row r="9" customHeight="1" spans="1:15">
      <c r="A9" s="14"/>
      <c r="B9" s="15"/>
      <c r="C9" s="15"/>
      <c r="D9" s="243"/>
      <c r="E9" s="243"/>
      <c r="F9" s="254"/>
      <c r="G9" s="249"/>
      <c r="H9" s="243"/>
      <c r="I9" s="243"/>
      <c r="J9" s="243"/>
      <c r="K9" s="19"/>
      <c r="L9" s="17"/>
      <c r="M9" s="39" t="str">
        <f t="shared" si="0"/>
        <v/>
      </c>
      <c r="N9" s="56" t="str">
        <f t="shared" si="1"/>
        <v/>
      </c>
      <c r="O9" s="15"/>
    </row>
    <row r="10" customHeight="1" spans="1:15">
      <c r="A10" s="14"/>
      <c r="B10" s="15"/>
      <c r="C10" s="15"/>
      <c r="D10" s="243"/>
      <c r="E10" s="243"/>
      <c r="F10" s="254"/>
      <c r="G10" s="249"/>
      <c r="H10" s="243"/>
      <c r="I10" s="243"/>
      <c r="J10" s="243"/>
      <c r="K10" s="19"/>
      <c r="L10" s="17"/>
      <c r="M10" s="39" t="str">
        <f t="shared" si="0"/>
        <v/>
      </c>
      <c r="N10" s="56" t="str">
        <f t="shared" si="1"/>
        <v/>
      </c>
      <c r="O10" s="15"/>
    </row>
    <row r="11" customHeight="1" spans="1:15">
      <c r="A11" s="14"/>
      <c r="B11" s="15"/>
      <c r="C11" s="15"/>
      <c r="D11" s="243"/>
      <c r="E11" s="243"/>
      <c r="F11" s="254"/>
      <c r="G11" s="249"/>
      <c r="H11" s="243"/>
      <c r="I11" s="243"/>
      <c r="J11" s="243"/>
      <c r="K11" s="19"/>
      <c r="L11" s="17"/>
      <c r="M11" s="39" t="str">
        <f t="shared" si="0"/>
        <v/>
      </c>
      <c r="N11" s="56" t="str">
        <f t="shared" si="1"/>
        <v/>
      </c>
      <c r="O11" s="15"/>
    </row>
    <row r="12" customHeight="1" spans="1:15">
      <c r="A12" s="14"/>
      <c r="B12" s="15"/>
      <c r="C12" s="15"/>
      <c r="D12" s="243"/>
      <c r="E12" s="243"/>
      <c r="F12" s="254"/>
      <c r="G12" s="249"/>
      <c r="H12" s="243"/>
      <c r="I12" s="243"/>
      <c r="J12" s="243"/>
      <c r="K12" s="19"/>
      <c r="L12" s="17"/>
      <c r="M12" s="39" t="str">
        <f t="shared" si="0"/>
        <v/>
      </c>
      <c r="N12" s="56" t="str">
        <f t="shared" si="1"/>
        <v/>
      </c>
      <c r="O12" s="15"/>
    </row>
    <row r="13" customHeight="1" spans="1:15">
      <c r="A13" s="14"/>
      <c r="B13" s="15"/>
      <c r="C13" s="15"/>
      <c r="D13" s="243"/>
      <c r="E13" s="243"/>
      <c r="F13" s="254"/>
      <c r="G13" s="249"/>
      <c r="H13" s="243"/>
      <c r="I13" s="243"/>
      <c r="J13" s="243"/>
      <c r="K13" s="19"/>
      <c r="L13" s="17"/>
      <c r="M13" s="39" t="str">
        <f t="shared" si="0"/>
        <v/>
      </c>
      <c r="N13" s="56" t="str">
        <f t="shared" si="1"/>
        <v/>
      </c>
      <c r="O13" s="15"/>
    </row>
    <row r="14" customHeight="1" spans="1:15">
      <c r="A14" s="14"/>
      <c r="B14" s="15"/>
      <c r="C14" s="15"/>
      <c r="D14" s="243"/>
      <c r="E14" s="243"/>
      <c r="F14" s="254"/>
      <c r="G14" s="249"/>
      <c r="H14" s="243"/>
      <c r="I14" s="243"/>
      <c r="J14" s="243"/>
      <c r="K14" s="19"/>
      <c r="L14" s="17"/>
      <c r="M14" s="39" t="str">
        <f t="shared" si="0"/>
        <v/>
      </c>
      <c r="N14" s="56" t="str">
        <f t="shared" si="1"/>
        <v/>
      </c>
      <c r="O14" s="15"/>
    </row>
    <row r="15" customHeight="1" spans="1:15">
      <c r="A15" s="14"/>
      <c r="B15" s="15"/>
      <c r="C15" s="15"/>
      <c r="D15" s="243"/>
      <c r="E15" s="243"/>
      <c r="F15" s="254"/>
      <c r="G15" s="249"/>
      <c r="H15" s="243"/>
      <c r="I15" s="243"/>
      <c r="J15" s="243"/>
      <c r="K15" s="19"/>
      <c r="L15" s="17"/>
      <c r="M15" s="39" t="str">
        <f t="shared" si="0"/>
        <v/>
      </c>
      <c r="N15" s="56" t="str">
        <f t="shared" si="1"/>
        <v/>
      </c>
      <c r="O15" s="15"/>
    </row>
    <row r="16" customHeight="1" spans="1:15">
      <c r="A16" s="14"/>
      <c r="B16" s="15"/>
      <c r="C16" s="15"/>
      <c r="D16" s="243"/>
      <c r="E16" s="243"/>
      <c r="F16" s="254"/>
      <c r="G16" s="249"/>
      <c r="H16" s="243"/>
      <c r="I16" s="243"/>
      <c r="J16" s="243"/>
      <c r="K16" s="19"/>
      <c r="L16" s="17"/>
      <c r="M16" s="39" t="str">
        <f t="shared" si="0"/>
        <v/>
      </c>
      <c r="N16" s="56" t="str">
        <f t="shared" si="1"/>
        <v/>
      </c>
      <c r="O16" s="15"/>
    </row>
    <row r="17" customHeight="1" spans="1:15">
      <c r="A17" s="14"/>
      <c r="B17" s="15"/>
      <c r="C17" s="15"/>
      <c r="D17" s="243"/>
      <c r="E17" s="243"/>
      <c r="F17" s="254"/>
      <c r="G17" s="249"/>
      <c r="H17" s="243"/>
      <c r="I17" s="243"/>
      <c r="J17" s="243"/>
      <c r="K17" s="19"/>
      <c r="L17" s="17"/>
      <c r="M17" s="39" t="str">
        <f t="shared" si="0"/>
        <v/>
      </c>
      <c r="N17" s="56" t="str">
        <f t="shared" si="1"/>
        <v/>
      </c>
      <c r="O17" s="15"/>
    </row>
    <row r="18" customHeight="1" spans="1:15">
      <c r="A18" s="14"/>
      <c r="B18" s="15"/>
      <c r="C18" s="15"/>
      <c r="D18" s="243"/>
      <c r="E18" s="243"/>
      <c r="F18" s="254"/>
      <c r="G18" s="249"/>
      <c r="H18" s="243"/>
      <c r="I18" s="243"/>
      <c r="J18" s="243"/>
      <c r="K18" s="19"/>
      <c r="L18" s="17"/>
      <c r="M18" s="39" t="str">
        <f t="shared" si="0"/>
        <v/>
      </c>
      <c r="N18" s="56" t="str">
        <f t="shared" si="1"/>
        <v/>
      </c>
      <c r="O18" s="15"/>
    </row>
    <row r="19" customHeight="1" spans="1:15">
      <c r="A19" s="14"/>
      <c r="B19" s="15"/>
      <c r="C19" s="15"/>
      <c r="D19" s="243"/>
      <c r="E19" s="243"/>
      <c r="F19" s="254"/>
      <c r="G19" s="249"/>
      <c r="H19" s="243"/>
      <c r="I19" s="243"/>
      <c r="J19" s="243"/>
      <c r="K19" s="19"/>
      <c r="L19" s="17"/>
      <c r="M19" s="39" t="str">
        <f t="shared" si="0"/>
        <v/>
      </c>
      <c r="N19" s="56" t="str">
        <f t="shared" si="1"/>
        <v/>
      </c>
      <c r="O19" s="15"/>
    </row>
    <row r="20" customHeight="1" spans="1:15">
      <c r="A20" s="14"/>
      <c r="B20" s="15"/>
      <c r="C20" s="15"/>
      <c r="D20" s="243"/>
      <c r="E20" s="243"/>
      <c r="F20" s="254"/>
      <c r="G20" s="249"/>
      <c r="H20" s="243"/>
      <c r="I20" s="243"/>
      <c r="J20" s="243"/>
      <c r="K20" s="19"/>
      <c r="L20" s="17"/>
      <c r="M20" s="39" t="str">
        <f t="shared" si="0"/>
        <v/>
      </c>
      <c r="N20" s="56" t="str">
        <f t="shared" si="1"/>
        <v/>
      </c>
      <c r="O20" s="15"/>
    </row>
    <row r="21" customHeight="1" spans="1:15">
      <c r="A21" s="14"/>
      <c r="B21" s="15"/>
      <c r="C21" s="15"/>
      <c r="D21" s="243"/>
      <c r="E21" s="243"/>
      <c r="F21" s="254"/>
      <c r="G21" s="249"/>
      <c r="H21" s="243"/>
      <c r="I21" s="243"/>
      <c r="J21" s="243"/>
      <c r="K21" s="19"/>
      <c r="L21" s="17"/>
      <c r="M21" s="39" t="str">
        <f t="shared" si="0"/>
        <v/>
      </c>
      <c r="N21" s="56" t="str">
        <f t="shared" si="1"/>
        <v/>
      </c>
      <c r="O21" s="15"/>
    </row>
    <row r="22" customHeight="1" spans="1:15">
      <c r="A22" s="14"/>
      <c r="B22" s="15"/>
      <c r="C22" s="15"/>
      <c r="D22" s="243"/>
      <c r="E22" s="243"/>
      <c r="F22" s="254"/>
      <c r="G22" s="249"/>
      <c r="H22" s="243"/>
      <c r="I22" s="243"/>
      <c r="J22" s="243"/>
      <c r="K22" s="19"/>
      <c r="L22" s="17"/>
      <c r="M22" s="39" t="str">
        <f t="shared" si="0"/>
        <v/>
      </c>
      <c r="N22" s="56" t="str">
        <f t="shared" si="1"/>
        <v/>
      </c>
      <c r="O22" s="15"/>
    </row>
    <row r="23" customHeight="1" spans="1:15">
      <c r="A23" s="14"/>
      <c r="B23" s="15"/>
      <c r="C23" s="15"/>
      <c r="D23" s="243"/>
      <c r="E23" s="243"/>
      <c r="F23" s="254"/>
      <c r="G23" s="249"/>
      <c r="H23" s="243"/>
      <c r="I23" s="243"/>
      <c r="J23" s="243"/>
      <c r="K23" s="19"/>
      <c r="L23" s="17"/>
      <c r="M23" s="39" t="str">
        <f t="shared" si="0"/>
        <v/>
      </c>
      <c r="N23" s="56" t="str">
        <f t="shared" si="1"/>
        <v/>
      </c>
      <c r="O23" s="15"/>
    </row>
    <row r="24" customHeight="1" spans="1:15">
      <c r="A24" s="14"/>
      <c r="B24" s="15"/>
      <c r="C24" s="15"/>
      <c r="D24" s="243"/>
      <c r="E24" s="243"/>
      <c r="F24" s="254"/>
      <c r="G24" s="249"/>
      <c r="H24" s="243"/>
      <c r="I24" s="243"/>
      <c r="J24" s="243"/>
      <c r="K24" s="19"/>
      <c r="L24" s="17"/>
      <c r="M24" s="39" t="str">
        <f t="shared" si="0"/>
        <v/>
      </c>
      <c r="N24" s="56" t="str">
        <f t="shared" si="1"/>
        <v/>
      </c>
      <c r="O24" s="15"/>
    </row>
    <row r="25" customHeight="1" spans="1:15">
      <c r="A25" s="14"/>
      <c r="B25" s="15"/>
      <c r="C25" s="15"/>
      <c r="D25" s="243"/>
      <c r="E25" s="243"/>
      <c r="F25" s="254"/>
      <c r="G25" s="249"/>
      <c r="H25" s="243"/>
      <c r="I25" s="243"/>
      <c r="J25" s="243"/>
      <c r="K25" s="19"/>
      <c r="L25" s="17"/>
      <c r="M25" s="39" t="str">
        <f t="shared" si="0"/>
        <v/>
      </c>
      <c r="N25" s="56" t="str">
        <f t="shared" si="1"/>
        <v/>
      </c>
      <c r="O25" s="15"/>
    </row>
    <row r="26" customHeight="1" spans="1:15">
      <c r="A26" s="14"/>
      <c r="B26" s="15"/>
      <c r="C26" s="15"/>
      <c r="D26" s="243"/>
      <c r="E26" s="243"/>
      <c r="F26" s="254"/>
      <c r="G26" s="255"/>
      <c r="H26" s="255"/>
      <c r="I26" s="243"/>
      <c r="J26" s="243"/>
      <c r="K26" s="19"/>
      <c r="L26" s="17"/>
      <c r="M26" s="39" t="str">
        <f t="shared" si="0"/>
        <v/>
      </c>
      <c r="N26" s="56" t="str">
        <f t="shared" si="1"/>
        <v/>
      </c>
      <c r="O26" s="15"/>
    </row>
    <row r="27" customHeight="1" spans="1:15">
      <c r="A27" s="14"/>
      <c r="B27" s="15"/>
      <c r="C27" s="15"/>
      <c r="D27" s="243"/>
      <c r="E27" s="243"/>
      <c r="F27" s="254"/>
      <c r="G27" s="255"/>
      <c r="H27" s="255"/>
      <c r="I27" s="243"/>
      <c r="J27" s="243"/>
      <c r="K27" s="19"/>
      <c r="L27" s="17"/>
      <c r="M27" s="39" t="str">
        <f t="shared" si="0"/>
        <v/>
      </c>
      <c r="N27" s="56" t="str">
        <f t="shared" si="1"/>
        <v/>
      </c>
      <c r="O27" s="15"/>
    </row>
    <row r="28" customHeight="1" spans="1:15">
      <c r="A28" s="110" t="s">
        <v>329</v>
      </c>
      <c r="B28" s="110"/>
      <c r="C28" s="110"/>
      <c r="D28" s="110"/>
      <c r="E28" s="110"/>
      <c r="F28" s="110"/>
      <c r="G28" s="255"/>
      <c r="H28" s="255"/>
      <c r="I28" s="257"/>
      <c r="J28" s="257"/>
      <c r="K28" s="19">
        <f>SUM(K7:K27)</f>
        <v>0</v>
      </c>
      <c r="L28" s="19">
        <f>SUM(L7:L27)</f>
        <v>0</v>
      </c>
      <c r="M28" s="39" t="str">
        <f t="shared" si="0"/>
        <v/>
      </c>
      <c r="N28" s="56" t="str">
        <f t="shared" si="1"/>
        <v/>
      </c>
      <c r="O28" s="15"/>
    </row>
    <row r="29" customHeight="1" spans="1:15">
      <c r="A29" s="22" t="e">
        <f>#REF!&amp;#REF!</f>
        <v>#REF!</v>
      </c>
      <c r="B29" s="9"/>
      <c r="C29" s="9"/>
      <c r="D29" s="112"/>
      <c r="E29" s="112"/>
      <c r="F29" s="112"/>
      <c r="G29" s="112"/>
      <c r="H29" s="112"/>
      <c r="I29" s="112"/>
      <c r="J29" s="112"/>
      <c r="K29" s="9"/>
      <c r="L29" s="8" t="e">
        <f>"评估人员："&amp;#REF!</f>
        <v>#REF!</v>
      </c>
      <c r="M29" s="23"/>
      <c r="N29" s="23"/>
      <c r="O29" s="9"/>
    </row>
    <row r="30" customHeight="1" spans="1:15">
      <c r="A30" s="22" t="e">
        <f>CONCATENATE(#REF!,#REF!,#REF!,#REF!,#REF!,#REF!,#REF!)</f>
        <v>#REF!</v>
      </c>
      <c r="B30" s="9"/>
      <c r="C30" s="9"/>
      <c r="D30" s="112"/>
      <c r="E30" s="112"/>
      <c r="F30" s="112"/>
      <c r="G30" s="112"/>
      <c r="H30" s="112"/>
      <c r="I30" s="112"/>
      <c r="J30" s="112"/>
      <c r="K30" s="9"/>
      <c r="L30" s="23"/>
      <c r="M30" s="23"/>
      <c r="N30" s="23"/>
      <c r="O30" s="9"/>
    </row>
  </sheetData>
  <mergeCells count="4">
    <mergeCell ref="A2:O2"/>
    <mergeCell ref="A3:O3"/>
    <mergeCell ref="A4:O4"/>
    <mergeCell ref="A28:F28"/>
  </mergeCells>
  <dataValidations count="2">
    <dataValidation type="list" allowBlank="1" showInputMessage="1" showErrorMessage="1" sqref="D8:D27">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7" display="返回投资性房地产汇总表"/>
  </hyperlinks>
  <printOptions horizontalCentered="1"/>
  <pageMargins left="0.354166666666667" right="0.354166666666667" top="0.786805555555556" bottom="0.786805555555556" header="1.02361111111111" footer="0.511805555555556"/>
  <pageSetup paperSize="9" scale="92" fitToHeight="0" orientation="landscape"/>
  <headerFooter alignWithMargins="0">
    <oddHeader>&amp;R&amp;"宋体,常规"&amp;10表&amp;"Times New Roman,常规"4-5-2
&amp;"宋体,常规"共&amp;"Times New Roman,常规"&amp;N&amp;"宋体,常规"页第&amp;"Times New Roman,常规"&amp;P&amp;"宋体,常规"页</oddHeader>
  </headerFooter>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workbookViewId="0">
      <selection activeCell="A3" sqref="A3:Q3"/>
    </sheetView>
  </sheetViews>
  <sheetFormatPr defaultColWidth="9" defaultRowHeight="15.75" customHeight="1"/>
  <cols>
    <col min="1" max="1" width="5" customWidth="1"/>
    <col min="2" max="2" width="10.0833333333333" customWidth="1"/>
    <col min="3" max="3" width="15.8333333333333" customWidth="1"/>
    <col min="4" max="4" width="5.5" customWidth="1"/>
    <col min="5" max="5" width="14.5" customWidth="1"/>
    <col min="6" max="6" width="8" customWidth="1"/>
    <col min="7" max="7" width="4.83333333333333" customWidth="1"/>
    <col min="8" max="8" width="8" customWidth="1"/>
    <col min="9" max="9" width="7.58333333333333" customWidth="1"/>
    <col min="10" max="11" width="5.75" customWidth="1"/>
    <col min="12" max="12" width="9.83333333333333" customWidth="1"/>
    <col min="13" max="13" width="11" customWidth="1"/>
    <col min="14" max="14" width="10.3333333333333" customWidth="1" outlineLevel="1"/>
    <col min="15" max="15" width="7.83333333333333" customWidth="1" outlineLevel="1"/>
    <col min="16" max="16" width="5.75" customWidth="1" outlineLevel="1"/>
    <col min="17" max="17" width="9.5" customWidth="1"/>
  </cols>
  <sheetData>
    <row r="1" ht="36" spans="1:17">
      <c r="A1" s="91" t="s">
        <v>126</v>
      </c>
      <c r="B1" s="91" t="s">
        <v>631</v>
      </c>
      <c r="C1" s="91"/>
      <c r="D1" s="253"/>
      <c r="E1" s="253"/>
      <c r="F1" s="253"/>
      <c r="G1" s="253"/>
      <c r="H1" s="111"/>
      <c r="I1" s="111"/>
      <c r="J1" s="111"/>
      <c r="K1" s="111"/>
      <c r="L1" s="111"/>
      <c r="M1" s="3"/>
      <c r="N1" s="4"/>
      <c r="O1" s="4"/>
      <c r="P1" s="4"/>
      <c r="Q1" s="3"/>
    </row>
    <row r="2" ht="45" hidden="1" customHeight="1" spans="1:17">
      <c r="A2" s="5" t="s">
        <v>649</v>
      </c>
      <c r="B2" s="5"/>
      <c r="C2" s="5"/>
      <c r="D2" s="5"/>
      <c r="E2" s="5"/>
      <c r="F2" s="5"/>
      <c r="G2" s="5"/>
      <c r="H2" s="5"/>
      <c r="I2" s="5"/>
      <c r="J2" s="5"/>
      <c r="K2" s="5"/>
      <c r="L2" s="5"/>
      <c r="M2" s="5"/>
      <c r="N2" s="5"/>
      <c r="O2" s="5"/>
      <c r="P2" s="5"/>
      <c r="Q2" s="5"/>
    </row>
    <row r="3" ht="45" customHeight="1" spans="1:17">
      <c r="A3" s="5" t="s">
        <v>650</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112"/>
      <c r="E5" s="112"/>
      <c r="F5" s="112"/>
      <c r="G5" s="112"/>
      <c r="H5" s="112"/>
      <c r="I5" s="112"/>
      <c r="J5" s="112"/>
      <c r="K5" s="112"/>
      <c r="L5" s="112"/>
      <c r="M5" s="9"/>
      <c r="N5" s="10"/>
      <c r="O5" s="10"/>
      <c r="P5" s="10"/>
      <c r="Q5" s="11" t="s">
        <v>159</v>
      </c>
    </row>
    <row r="6" ht="27.75" customHeight="1" spans="1:17">
      <c r="A6" s="107" t="s">
        <v>161</v>
      </c>
      <c r="B6" s="250" t="s">
        <v>651</v>
      </c>
      <c r="C6" s="250" t="s">
        <v>435</v>
      </c>
      <c r="D6" s="245" t="s">
        <v>636</v>
      </c>
      <c r="E6" s="251" t="s">
        <v>640</v>
      </c>
      <c r="F6" s="245" t="s">
        <v>652</v>
      </c>
      <c r="G6" s="245" t="s">
        <v>653</v>
      </c>
      <c r="H6" s="251" t="s">
        <v>654</v>
      </c>
      <c r="I6" s="251" t="s">
        <v>655</v>
      </c>
      <c r="J6" s="251" t="s">
        <v>656</v>
      </c>
      <c r="K6" s="251" t="s">
        <v>657</v>
      </c>
      <c r="L6" s="251" t="s">
        <v>658</v>
      </c>
      <c r="M6" s="12" t="s">
        <v>196</v>
      </c>
      <c r="N6" s="12" t="s">
        <v>197</v>
      </c>
      <c r="O6" s="57" t="s">
        <v>198</v>
      </c>
      <c r="P6" s="57" t="s">
        <v>269</v>
      </c>
      <c r="Q6" s="57" t="s">
        <v>164</v>
      </c>
    </row>
    <row r="7" ht="18" customHeight="1" spans="1:17">
      <c r="A7" s="107"/>
      <c r="B7" s="250"/>
      <c r="C7" s="250"/>
      <c r="D7" s="245"/>
      <c r="E7" s="251"/>
      <c r="F7" s="245"/>
      <c r="G7" s="245"/>
      <c r="H7" s="251"/>
      <c r="I7" s="104"/>
      <c r="J7" s="251"/>
      <c r="K7" s="251"/>
      <c r="L7" s="251"/>
      <c r="M7" s="12"/>
      <c r="N7" s="12"/>
      <c r="O7" s="39" t="str">
        <f>IF(N7-M7&lt;&gt;0,N7-M7,IF(M7&lt;&gt;0,0,""))</f>
        <v/>
      </c>
      <c r="P7" s="56" t="str">
        <f>IF(M7=0,"",(N7-M7)/M7*100)</f>
        <v/>
      </c>
      <c r="Q7" s="57"/>
    </row>
    <row r="8" customHeight="1" spans="1:17">
      <c r="A8" s="14"/>
      <c r="B8" s="15"/>
      <c r="C8" s="15"/>
      <c r="D8" s="243"/>
      <c r="E8" s="243"/>
      <c r="F8" s="254"/>
      <c r="G8" s="249"/>
      <c r="H8" s="243"/>
      <c r="I8" s="104"/>
      <c r="J8" s="243"/>
      <c r="K8" s="243"/>
      <c r="L8" s="243"/>
      <c r="M8" s="17"/>
      <c r="N8" s="17"/>
      <c r="O8" s="39" t="str">
        <f t="shared" ref="O8:O28" si="0">IF(N8-M8&lt;&gt;0,N8-M8,IF(M8&lt;&gt;0,0,""))</f>
        <v/>
      </c>
      <c r="P8" s="56" t="str">
        <f t="shared" ref="P8:P28" si="1">IF(M8=0,"",(N8-M8)/M8*100)</f>
        <v/>
      </c>
      <c r="Q8" s="15"/>
    </row>
    <row r="9" customHeight="1" spans="1:17">
      <c r="A9" s="14"/>
      <c r="B9" s="15"/>
      <c r="C9" s="15"/>
      <c r="D9" s="243"/>
      <c r="E9" s="243"/>
      <c r="F9" s="254"/>
      <c r="G9" s="249"/>
      <c r="H9" s="243"/>
      <c r="I9" s="104"/>
      <c r="J9" s="243"/>
      <c r="K9" s="243"/>
      <c r="L9" s="243"/>
      <c r="M9" s="17"/>
      <c r="N9" s="17"/>
      <c r="O9" s="39" t="str">
        <f t="shared" si="0"/>
        <v/>
      </c>
      <c r="P9" s="56" t="str">
        <f t="shared" si="1"/>
        <v/>
      </c>
      <c r="Q9" s="15"/>
    </row>
    <row r="10" customHeight="1" spans="1:17">
      <c r="A10" s="14"/>
      <c r="B10" s="15"/>
      <c r="C10" s="15"/>
      <c r="D10" s="243"/>
      <c r="E10" s="243"/>
      <c r="F10" s="254"/>
      <c r="G10" s="249"/>
      <c r="H10" s="243"/>
      <c r="I10" s="104"/>
      <c r="J10" s="243"/>
      <c r="K10" s="243"/>
      <c r="L10" s="243"/>
      <c r="M10" s="17"/>
      <c r="N10" s="17"/>
      <c r="O10" s="39" t="str">
        <f t="shared" si="0"/>
        <v/>
      </c>
      <c r="P10" s="56" t="str">
        <f t="shared" si="1"/>
        <v/>
      </c>
      <c r="Q10" s="15"/>
    </row>
    <row r="11" customHeight="1" spans="1:17">
      <c r="A11" s="14"/>
      <c r="B11" s="15"/>
      <c r="C11" s="15"/>
      <c r="D11" s="243"/>
      <c r="E11" s="243"/>
      <c r="F11" s="254"/>
      <c r="G11" s="249"/>
      <c r="H11" s="243"/>
      <c r="I11" s="104"/>
      <c r="J11" s="243"/>
      <c r="K11" s="243"/>
      <c r="L11" s="243"/>
      <c r="M11" s="17"/>
      <c r="N11" s="17"/>
      <c r="O11" s="39" t="str">
        <f t="shared" si="0"/>
        <v/>
      </c>
      <c r="P11" s="56" t="str">
        <f t="shared" si="1"/>
        <v/>
      </c>
      <c r="Q11" s="15"/>
    </row>
    <row r="12" customHeight="1" spans="1:17">
      <c r="A12" s="14"/>
      <c r="B12" s="15"/>
      <c r="C12" s="15"/>
      <c r="D12" s="243"/>
      <c r="E12" s="243"/>
      <c r="F12" s="254"/>
      <c r="G12" s="249"/>
      <c r="H12" s="243"/>
      <c r="I12" s="104"/>
      <c r="J12" s="243"/>
      <c r="K12" s="243"/>
      <c r="L12" s="243"/>
      <c r="M12" s="17"/>
      <c r="N12" s="17"/>
      <c r="O12" s="39" t="str">
        <f t="shared" si="0"/>
        <v/>
      </c>
      <c r="P12" s="56" t="str">
        <f t="shared" si="1"/>
        <v/>
      </c>
      <c r="Q12" s="15"/>
    </row>
    <row r="13" customHeight="1" spans="1:17">
      <c r="A13" s="14"/>
      <c r="B13" s="15"/>
      <c r="C13" s="15"/>
      <c r="D13" s="243"/>
      <c r="E13" s="243"/>
      <c r="F13" s="254"/>
      <c r="G13" s="249"/>
      <c r="H13" s="243"/>
      <c r="I13" s="104"/>
      <c r="J13" s="243"/>
      <c r="K13" s="243"/>
      <c r="L13" s="243"/>
      <c r="M13" s="17"/>
      <c r="N13" s="17"/>
      <c r="O13" s="39" t="str">
        <f t="shared" si="0"/>
        <v/>
      </c>
      <c r="P13" s="56" t="str">
        <f t="shared" si="1"/>
        <v/>
      </c>
      <c r="Q13" s="15"/>
    </row>
    <row r="14" customHeight="1" spans="1:17">
      <c r="A14" s="14"/>
      <c r="B14" s="15"/>
      <c r="C14" s="15"/>
      <c r="D14" s="243"/>
      <c r="E14" s="243"/>
      <c r="F14" s="254"/>
      <c r="G14" s="249"/>
      <c r="H14" s="243"/>
      <c r="I14" s="104"/>
      <c r="J14" s="243"/>
      <c r="K14" s="243"/>
      <c r="L14" s="243"/>
      <c r="M14" s="17"/>
      <c r="N14" s="17"/>
      <c r="O14" s="39" t="str">
        <f t="shared" si="0"/>
        <v/>
      </c>
      <c r="P14" s="56" t="str">
        <f t="shared" si="1"/>
        <v/>
      </c>
      <c r="Q14" s="15"/>
    </row>
    <row r="15" customHeight="1" spans="1:17">
      <c r="A15" s="14"/>
      <c r="B15" s="15"/>
      <c r="C15" s="15"/>
      <c r="D15" s="243"/>
      <c r="E15" s="243"/>
      <c r="F15" s="254"/>
      <c r="G15" s="249"/>
      <c r="H15" s="243"/>
      <c r="I15" s="104"/>
      <c r="J15" s="243"/>
      <c r="K15" s="256"/>
      <c r="L15" s="256"/>
      <c r="M15" s="19"/>
      <c r="N15" s="17"/>
      <c r="O15" s="39" t="str">
        <f t="shared" si="0"/>
        <v/>
      </c>
      <c r="P15" s="56" t="str">
        <f t="shared" si="1"/>
        <v/>
      </c>
      <c r="Q15" s="15"/>
    </row>
    <row r="16" customHeight="1" spans="1:17">
      <c r="A16" s="14"/>
      <c r="B16" s="15"/>
      <c r="C16" s="15"/>
      <c r="D16" s="243"/>
      <c r="E16" s="243"/>
      <c r="F16" s="254"/>
      <c r="G16" s="249"/>
      <c r="H16" s="243"/>
      <c r="I16" s="104"/>
      <c r="J16" s="243"/>
      <c r="K16" s="256"/>
      <c r="L16" s="256"/>
      <c r="M16" s="19"/>
      <c r="N16" s="17"/>
      <c r="O16" s="39" t="str">
        <f t="shared" si="0"/>
        <v/>
      </c>
      <c r="P16" s="56" t="str">
        <f t="shared" si="1"/>
        <v/>
      </c>
      <c r="Q16" s="15"/>
    </row>
    <row r="17" customHeight="1" spans="1:17">
      <c r="A17" s="14"/>
      <c r="B17" s="15"/>
      <c r="C17" s="15"/>
      <c r="D17" s="243"/>
      <c r="E17" s="243"/>
      <c r="F17" s="254"/>
      <c r="G17" s="249"/>
      <c r="H17" s="243"/>
      <c r="I17" s="104"/>
      <c r="J17" s="243"/>
      <c r="K17" s="256"/>
      <c r="L17" s="256"/>
      <c r="M17" s="19"/>
      <c r="N17" s="17"/>
      <c r="O17" s="39" t="str">
        <f t="shared" si="0"/>
        <v/>
      </c>
      <c r="P17" s="56" t="str">
        <f t="shared" si="1"/>
        <v/>
      </c>
      <c r="Q17" s="15"/>
    </row>
    <row r="18" customHeight="1" spans="1:17">
      <c r="A18" s="14"/>
      <c r="B18" s="15"/>
      <c r="C18" s="15"/>
      <c r="D18" s="243"/>
      <c r="E18" s="243"/>
      <c r="F18" s="254"/>
      <c r="G18" s="249"/>
      <c r="H18" s="243"/>
      <c r="I18" s="104"/>
      <c r="J18" s="243"/>
      <c r="K18" s="256"/>
      <c r="L18" s="256"/>
      <c r="M18" s="19"/>
      <c r="N18" s="17"/>
      <c r="O18" s="39" t="str">
        <f t="shared" si="0"/>
        <v/>
      </c>
      <c r="P18" s="56" t="str">
        <f t="shared" si="1"/>
        <v/>
      </c>
      <c r="Q18" s="15"/>
    </row>
    <row r="19" customHeight="1" spans="1:17">
      <c r="A19" s="14"/>
      <c r="B19" s="15"/>
      <c r="C19" s="15"/>
      <c r="D19" s="243"/>
      <c r="E19" s="243"/>
      <c r="F19" s="254"/>
      <c r="G19" s="249"/>
      <c r="H19" s="243"/>
      <c r="I19" s="104"/>
      <c r="J19" s="243"/>
      <c r="K19" s="256"/>
      <c r="L19" s="256"/>
      <c r="M19" s="19"/>
      <c r="N19" s="17"/>
      <c r="O19" s="39" t="str">
        <f t="shared" si="0"/>
        <v/>
      </c>
      <c r="P19" s="56" t="str">
        <f t="shared" si="1"/>
        <v/>
      </c>
      <c r="Q19" s="15"/>
    </row>
    <row r="20" customHeight="1" spans="1:17">
      <c r="A20" s="14"/>
      <c r="B20" s="15"/>
      <c r="C20" s="15"/>
      <c r="D20" s="243"/>
      <c r="E20" s="243"/>
      <c r="F20" s="254"/>
      <c r="G20" s="249"/>
      <c r="H20" s="243"/>
      <c r="I20" s="104"/>
      <c r="J20" s="243"/>
      <c r="K20" s="256"/>
      <c r="L20" s="256"/>
      <c r="M20" s="19"/>
      <c r="N20" s="17"/>
      <c r="O20" s="39" t="str">
        <f t="shared" si="0"/>
        <v/>
      </c>
      <c r="P20" s="56" t="str">
        <f t="shared" si="1"/>
        <v/>
      </c>
      <c r="Q20" s="15"/>
    </row>
    <row r="21" customHeight="1" spans="1:17">
      <c r="A21" s="14"/>
      <c r="B21" s="15"/>
      <c r="C21" s="15"/>
      <c r="D21" s="243"/>
      <c r="E21" s="243"/>
      <c r="F21" s="254"/>
      <c r="G21" s="249"/>
      <c r="H21" s="243"/>
      <c r="I21" s="104"/>
      <c r="J21" s="243"/>
      <c r="K21" s="256"/>
      <c r="L21" s="256"/>
      <c r="M21" s="19"/>
      <c r="N21" s="17"/>
      <c r="O21" s="39" t="str">
        <f t="shared" si="0"/>
        <v/>
      </c>
      <c r="P21" s="56" t="str">
        <f t="shared" si="1"/>
        <v/>
      </c>
      <c r="Q21" s="15"/>
    </row>
    <row r="22" customHeight="1" spans="1:17">
      <c r="A22" s="14"/>
      <c r="B22" s="15"/>
      <c r="C22" s="15"/>
      <c r="D22" s="243"/>
      <c r="E22" s="243"/>
      <c r="F22" s="254"/>
      <c r="G22" s="249"/>
      <c r="H22" s="243"/>
      <c r="I22" s="104"/>
      <c r="J22" s="243"/>
      <c r="K22" s="256"/>
      <c r="L22" s="256"/>
      <c r="M22" s="19"/>
      <c r="N22" s="17"/>
      <c r="O22" s="39" t="str">
        <f t="shared" si="0"/>
        <v/>
      </c>
      <c r="P22" s="56" t="str">
        <f t="shared" si="1"/>
        <v/>
      </c>
      <c r="Q22" s="15"/>
    </row>
    <row r="23" customHeight="1" spans="1:17">
      <c r="A23" s="14"/>
      <c r="B23" s="15"/>
      <c r="C23" s="15"/>
      <c r="D23" s="243"/>
      <c r="E23" s="243"/>
      <c r="F23" s="254"/>
      <c r="G23" s="249"/>
      <c r="H23" s="243"/>
      <c r="I23" s="104"/>
      <c r="J23" s="243"/>
      <c r="K23" s="256"/>
      <c r="L23" s="256"/>
      <c r="M23" s="19"/>
      <c r="N23" s="17"/>
      <c r="O23" s="39" t="str">
        <f t="shared" si="0"/>
        <v/>
      </c>
      <c r="P23" s="56" t="str">
        <f t="shared" si="1"/>
        <v/>
      </c>
      <c r="Q23" s="15"/>
    </row>
    <row r="24" customHeight="1" spans="1:17">
      <c r="A24" s="14"/>
      <c r="B24" s="15"/>
      <c r="C24" s="15"/>
      <c r="D24" s="243"/>
      <c r="E24" s="243"/>
      <c r="F24" s="254"/>
      <c r="G24" s="249"/>
      <c r="H24" s="243"/>
      <c r="I24" s="104"/>
      <c r="J24" s="243"/>
      <c r="K24" s="256"/>
      <c r="L24" s="256"/>
      <c r="M24" s="19"/>
      <c r="N24" s="17"/>
      <c r="O24" s="39" t="str">
        <f t="shared" si="0"/>
        <v/>
      </c>
      <c r="P24" s="56" t="str">
        <f t="shared" si="1"/>
        <v/>
      </c>
      <c r="Q24" s="15"/>
    </row>
    <row r="25" customHeight="1" spans="1:17">
      <c r="A25" s="14"/>
      <c r="B25" s="15"/>
      <c r="C25" s="15"/>
      <c r="D25" s="243"/>
      <c r="E25" s="243"/>
      <c r="F25" s="254"/>
      <c r="G25" s="249"/>
      <c r="H25" s="243"/>
      <c r="I25" s="104"/>
      <c r="J25" s="243"/>
      <c r="K25" s="256"/>
      <c r="L25" s="256"/>
      <c r="M25" s="19"/>
      <c r="N25" s="17"/>
      <c r="O25" s="39" t="str">
        <f t="shared" si="0"/>
        <v/>
      </c>
      <c r="P25" s="56" t="str">
        <f t="shared" si="1"/>
        <v/>
      </c>
      <c r="Q25" s="15"/>
    </row>
    <row r="26" customHeight="1" spans="1:17">
      <c r="A26" s="110" t="s">
        <v>329</v>
      </c>
      <c r="B26" s="110"/>
      <c r="C26" s="110"/>
      <c r="D26" s="110"/>
      <c r="E26" s="110"/>
      <c r="F26" s="110"/>
      <c r="G26" s="255"/>
      <c r="H26" s="255"/>
      <c r="I26" s="243"/>
      <c r="J26" s="243"/>
      <c r="K26" s="256"/>
      <c r="L26" s="17">
        <f>SUM(L8:L25)</f>
        <v>0</v>
      </c>
      <c r="M26" s="17">
        <f>SUM(M8:M25)</f>
        <v>0</v>
      </c>
      <c r="N26" s="17">
        <f>SUM(N8:N25)</f>
        <v>0</v>
      </c>
      <c r="O26" s="39" t="str">
        <f t="shared" si="0"/>
        <v/>
      </c>
      <c r="P26" s="56" t="str">
        <f t="shared" si="1"/>
        <v/>
      </c>
      <c r="Q26" s="15"/>
    </row>
    <row r="27" customHeight="1" spans="1:17">
      <c r="A27" s="110" t="s">
        <v>645</v>
      </c>
      <c r="B27" s="110"/>
      <c r="C27" s="110"/>
      <c r="D27" s="110"/>
      <c r="E27" s="110"/>
      <c r="F27" s="110"/>
      <c r="G27" s="255"/>
      <c r="H27" s="255"/>
      <c r="I27" s="243"/>
      <c r="J27" s="243"/>
      <c r="K27" s="256"/>
      <c r="L27" s="256"/>
      <c r="M27" s="17"/>
      <c r="N27" s="17">
        <v>0</v>
      </c>
      <c r="O27" s="39" t="str">
        <f t="shared" si="0"/>
        <v/>
      </c>
      <c r="P27" s="56" t="str">
        <f t="shared" si="1"/>
        <v/>
      </c>
      <c r="Q27" s="15"/>
    </row>
    <row r="28" customHeight="1" spans="1:17">
      <c r="A28" s="110" t="s">
        <v>343</v>
      </c>
      <c r="B28" s="110"/>
      <c r="C28" s="110"/>
      <c r="D28" s="110"/>
      <c r="E28" s="110"/>
      <c r="F28" s="110"/>
      <c r="G28" s="255"/>
      <c r="H28" s="255"/>
      <c r="I28" s="257"/>
      <c r="J28" s="257"/>
      <c r="K28" s="258"/>
      <c r="L28" s="17">
        <f>L26-L27</f>
        <v>0</v>
      </c>
      <c r="M28" s="17">
        <f>M26-M27</f>
        <v>0</v>
      </c>
      <c r="N28" s="17">
        <f>N26-N27</f>
        <v>0</v>
      </c>
      <c r="O28" s="39" t="str">
        <f t="shared" si="0"/>
        <v/>
      </c>
      <c r="P28" s="56" t="str">
        <f t="shared" si="1"/>
        <v/>
      </c>
      <c r="Q28" s="15"/>
    </row>
    <row r="29" customHeight="1" spans="1:17">
      <c r="A29" s="22" t="e">
        <f>#REF!&amp;#REF!</f>
        <v>#REF!</v>
      </c>
      <c r="B29" s="9"/>
      <c r="C29" s="9"/>
      <c r="D29" s="112"/>
      <c r="E29" s="112"/>
      <c r="F29" s="112"/>
      <c r="G29" s="112"/>
      <c r="H29" s="112"/>
      <c r="I29" s="112"/>
      <c r="J29" s="112"/>
      <c r="K29" s="112"/>
      <c r="L29" s="112"/>
      <c r="M29" s="9"/>
      <c r="N29" s="8" t="e">
        <f>"评估人员："&amp;#REF!</f>
        <v>#REF!</v>
      </c>
      <c r="O29" s="23"/>
      <c r="P29" s="23"/>
      <c r="Q29" s="9"/>
    </row>
    <row r="30" customHeight="1" spans="1:17">
      <c r="A30" s="22" t="e">
        <f>CONCATENATE(#REF!,#REF!,#REF!,#REF!,#REF!,#REF!,#REF!)</f>
        <v>#REF!</v>
      </c>
      <c r="B30" s="9"/>
      <c r="C30" s="9"/>
      <c r="D30" s="112"/>
      <c r="E30" s="112"/>
      <c r="F30" s="112"/>
      <c r="G30" s="112"/>
      <c r="H30" s="112"/>
      <c r="I30" s="112"/>
      <c r="J30" s="112"/>
      <c r="K30" s="112"/>
      <c r="L30" s="112"/>
      <c r="M30" s="9"/>
      <c r="N30" s="23"/>
      <c r="O30" s="23"/>
      <c r="P30" s="23"/>
      <c r="Q30" s="9"/>
    </row>
  </sheetData>
  <mergeCells count="6">
    <mergeCell ref="A2:Q2"/>
    <mergeCell ref="A3:Q3"/>
    <mergeCell ref="A4:Q4"/>
    <mergeCell ref="A26:F26"/>
    <mergeCell ref="A27:F27"/>
    <mergeCell ref="A28:F28"/>
  </mergeCells>
  <dataValidations count="2">
    <dataValidation type="list" allowBlank="1" showInputMessage="1" showErrorMessage="1" sqref="D8:D25">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8" display="返回投资性房地产汇总表"/>
  </hyperlinks>
  <printOptions horizontalCentered="1"/>
  <pageMargins left="0.354166666666667" right="0.354166666666667" top="0.786805555555556" bottom="0.786805555555556" header="1.02361111111111" footer="0.511805555555556"/>
  <pageSetup paperSize="9" scale="90" fitToHeight="0" orientation="landscape"/>
  <headerFooter alignWithMargins="0">
    <oddHeader>&amp;R&amp;"宋体,常规"&amp;10表&amp;"Times New Roman,常规"4-5-3
&amp;"宋体,常规"共&amp;"Times New Roman,常规"&amp;N&amp;"宋体,常规"页第&amp;"Times New Roman,常规"&amp;P&amp;"宋体,常规"页</oddHeader>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workbookViewId="0">
      <selection activeCell="A3" sqref="A3:Q3"/>
    </sheetView>
  </sheetViews>
  <sheetFormatPr defaultColWidth="9" defaultRowHeight="15.75" customHeight="1"/>
  <cols>
    <col min="1" max="1" width="5" customWidth="1"/>
    <col min="2" max="2" width="10.0833333333333" customWidth="1"/>
    <col min="3" max="3" width="15.8333333333333" customWidth="1"/>
    <col min="4" max="4" width="5.5" customWidth="1"/>
    <col min="5" max="5" width="14.5" customWidth="1"/>
    <col min="6" max="6" width="8" customWidth="1"/>
    <col min="7" max="7" width="4.83333333333333" customWidth="1"/>
    <col min="8" max="8" width="8" customWidth="1"/>
    <col min="9" max="9" width="7.58333333333333" customWidth="1"/>
    <col min="10" max="11" width="5.75" customWidth="1"/>
    <col min="12" max="12" width="10.8333333333333" customWidth="1"/>
    <col min="13" max="13" width="11" customWidth="1"/>
    <col min="14" max="14" width="10.3333333333333" customWidth="1" outlineLevel="1"/>
    <col min="15" max="15" width="7.83333333333333" customWidth="1" outlineLevel="1"/>
    <col min="16" max="16" width="5.75" customWidth="1" outlineLevel="1"/>
    <col min="17" max="17" width="9.5" customWidth="1"/>
  </cols>
  <sheetData>
    <row r="1" ht="36" spans="1:17">
      <c r="A1" s="91" t="s">
        <v>126</v>
      </c>
      <c r="B1" s="91" t="s">
        <v>631</v>
      </c>
      <c r="C1" s="91"/>
      <c r="D1" s="253"/>
      <c r="E1" s="253"/>
      <c r="F1" s="253"/>
      <c r="G1" s="253"/>
      <c r="H1" s="111"/>
      <c r="I1" s="111"/>
      <c r="J1" s="111"/>
      <c r="K1" s="111"/>
      <c r="L1" s="111"/>
      <c r="M1" s="3"/>
      <c r="N1" s="4"/>
      <c r="O1" s="4"/>
      <c r="P1" s="4"/>
      <c r="Q1" s="3"/>
    </row>
    <row r="2" ht="45" hidden="1" customHeight="1" spans="1:17">
      <c r="A2" s="5" t="s">
        <v>659</v>
      </c>
      <c r="B2" s="5"/>
      <c r="C2" s="5"/>
      <c r="D2" s="5"/>
      <c r="E2" s="5"/>
      <c r="F2" s="5"/>
      <c r="G2" s="5"/>
      <c r="H2" s="5"/>
      <c r="I2" s="5"/>
      <c r="J2" s="5"/>
      <c r="K2" s="5"/>
      <c r="L2" s="5"/>
      <c r="M2" s="5"/>
      <c r="N2" s="5"/>
      <c r="O2" s="5"/>
      <c r="P2" s="5"/>
      <c r="Q2" s="5"/>
    </row>
    <row r="3" ht="45" customHeight="1" spans="1:17">
      <c r="A3" s="5" t="s">
        <v>660</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112"/>
      <c r="E5" s="112"/>
      <c r="F5" s="112"/>
      <c r="G5" s="112"/>
      <c r="H5" s="112"/>
      <c r="I5" s="112"/>
      <c r="J5" s="112"/>
      <c r="K5" s="112"/>
      <c r="L5" s="112"/>
      <c r="M5" s="9"/>
      <c r="N5" s="10"/>
      <c r="O5" s="10"/>
      <c r="P5" s="10"/>
      <c r="Q5" s="11" t="s">
        <v>159</v>
      </c>
    </row>
    <row r="6" ht="27.75" customHeight="1" spans="1:17">
      <c r="A6" s="107" t="s">
        <v>161</v>
      </c>
      <c r="B6" s="250" t="s">
        <v>651</v>
      </c>
      <c r="C6" s="250" t="s">
        <v>435</v>
      </c>
      <c r="D6" s="245" t="s">
        <v>636</v>
      </c>
      <c r="E6" s="251" t="s">
        <v>640</v>
      </c>
      <c r="F6" s="245" t="s">
        <v>652</v>
      </c>
      <c r="G6" s="245" t="s">
        <v>653</v>
      </c>
      <c r="H6" s="251" t="s">
        <v>654</v>
      </c>
      <c r="I6" s="251" t="s">
        <v>655</v>
      </c>
      <c r="J6" s="251" t="s">
        <v>656</v>
      </c>
      <c r="K6" s="251" t="s">
        <v>657</v>
      </c>
      <c r="L6" s="251" t="s">
        <v>658</v>
      </c>
      <c r="M6" s="12" t="s">
        <v>196</v>
      </c>
      <c r="N6" s="12" t="s">
        <v>197</v>
      </c>
      <c r="O6" s="57" t="s">
        <v>198</v>
      </c>
      <c r="P6" s="57" t="s">
        <v>269</v>
      </c>
      <c r="Q6" s="57" t="s">
        <v>164</v>
      </c>
    </row>
    <row r="7" ht="18" customHeight="1" spans="1:17">
      <c r="A7" s="107"/>
      <c r="B7" s="250"/>
      <c r="C7" s="250"/>
      <c r="D7" s="245"/>
      <c r="E7" s="251"/>
      <c r="F7" s="245"/>
      <c r="G7" s="245"/>
      <c r="H7" s="251"/>
      <c r="I7" s="104"/>
      <c r="J7" s="251"/>
      <c r="K7" s="251"/>
      <c r="L7" s="251"/>
      <c r="M7" s="12"/>
      <c r="N7" s="12"/>
      <c r="O7" s="39" t="str">
        <f>IF(N7-M7&lt;&gt;0,N7-M7,IF(M7&lt;&gt;0,0,""))</f>
        <v/>
      </c>
      <c r="P7" s="56" t="str">
        <f>IF(M7=0,"",(N7-M7)/M7*100)</f>
        <v/>
      </c>
      <c r="Q7" s="57"/>
    </row>
    <row r="8" customHeight="1" spans="1:17">
      <c r="A8" s="14"/>
      <c r="B8" s="15"/>
      <c r="C8" s="15"/>
      <c r="D8" s="243"/>
      <c r="E8" s="243"/>
      <c r="F8" s="254"/>
      <c r="G8" s="249"/>
      <c r="H8" s="243"/>
      <c r="I8" s="104"/>
      <c r="J8" s="243"/>
      <c r="K8" s="243"/>
      <c r="L8" s="243"/>
      <c r="M8" s="17"/>
      <c r="N8" s="17"/>
      <c r="O8" s="39" t="str">
        <f t="shared" ref="O8:O28" si="0">IF(N8-M8&lt;&gt;0,N8-M8,IF(M8&lt;&gt;0,0,""))</f>
        <v/>
      </c>
      <c r="P8" s="56" t="str">
        <f t="shared" ref="P8:P28" si="1">IF(M8=0,"",(N8-M8)/M8*100)</f>
        <v/>
      </c>
      <c r="Q8" s="15"/>
    </row>
    <row r="9" customHeight="1" spans="1:17">
      <c r="A9" s="14"/>
      <c r="B9" s="15"/>
      <c r="C9" s="15"/>
      <c r="D9" s="243"/>
      <c r="E9" s="243"/>
      <c r="F9" s="254"/>
      <c r="G9" s="249"/>
      <c r="H9" s="243"/>
      <c r="I9" s="104"/>
      <c r="J9" s="243"/>
      <c r="K9" s="243"/>
      <c r="L9" s="243"/>
      <c r="M9" s="17"/>
      <c r="N9" s="17"/>
      <c r="O9" s="39" t="str">
        <f t="shared" si="0"/>
        <v/>
      </c>
      <c r="P9" s="56" t="str">
        <f t="shared" si="1"/>
        <v/>
      </c>
      <c r="Q9" s="15"/>
    </row>
    <row r="10" customHeight="1" spans="1:17">
      <c r="A10" s="14"/>
      <c r="B10" s="15"/>
      <c r="C10" s="15"/>
      <c r="D10" s="243"/>
      <c r="E10" s="243"/>
      <c r="F10" s="254"/>
      <c r="G10" s="249"/>
      <c r="H10" s="243"/>
      <c r="I10" s="104"/>
      <c r="J10" s="243"/>
      <c r="K10" s="243"/>
      <c r="L10" s="243"/>
      <c r="M10" s="17"/>
      <c r="N10" s="17"/>
      <c r="O10" s="39" t="str">
        <f t="shared" si="0"/>
        <v/>
      </c>
      <c r="P10" s="56" t="str">
        <f t="shared" si="1"/>
        <v/>
      </c>
      <c r="Q10" s="15"/>
    </row>
    <row r="11" customHeight="1" spans="1:17">
      <c r="A11" s="14"/>
      <c r="B11" s="15"/>
      <c r="C11" s="15"/>
      <c r="D11" s="243"/>
      <c r="E11" s="243"/>
      <c r="F11" s="254"/>
      <c r="G11" s="249"/>
      <c r="H11" s="243"/>
      <c r="I11" s="104"/>
      <c r="J11" s="243"/>
      <c r="K11" s="243"/>
      <c r="L11" s="243"/>
      <c r="M11" s="17"/>
      <c r="N11" s="17"/>
      <c r="O11" s="39" t="str">
        <f t="shared" si="0"/>
        <v/>
      </c>
      <c r="P11" s="56" t="str">
        <f t="shared" si="1"/>
        <v/>
      </c>
      <c r="Q11" s="15"/>
    </row>
    <row r="12" customHeight="1" spans="1:17">
      <c r="A12" s="14"/>
      <c r="B12" s="15"/>
      <c r="C12" s="15"/>
      <c r="D12" s="243"/>
      <c r="E12" s="243"/>
      <c r="F12" s="254"/>
      <c r="G12" s="249"/>
      <c r="H12" s="243"/>
      <c r="I12" s="104"/>
      <c r="J12" s="243"/>
      <c r="K12" s="243"/>
      <c r="L12" s="243"/>
      <c r="M12" s="17"/>
      <c r="N12" s="17"/>
      <c r="O12" s="39" t="str">
        <f t="shared" si="0"/>
        <v/>
      </c>
      <c r="P12" s="56" t="str">
        <f t="shared" si="1"/>
        <v/>
      </c>
      <c r="Q12" s="15"/>
    </row>
    <row r="13" customHeight="1" spans="1:17">
      <c r="A13" s="14"/>
      <c r="B13" s="15"/>
      <c r="C13" s="15"/>
      <c r="D13" s="243"/>
      <c r="E13" s="243"/>
      <c r="F13" s="254"/>
      <c r="G13" s="249"/>
      <c r="H13" s="243"/>
      <c r="I13" s="104"/>
      <c r="J13" s="243"/>
      <c r="K13" s="243"/>
      <c r="L13" s="243"/>
      <c r="M13" s="17"/>
      <c r="N13" s="17"/>
      <c r="O13" s="39" t="str">
        <f t="shared" si="0"/>
        <v/>
      </c>
      <c r="P13" s="56" t="str">
        <f t="shared" si="1"/>
        <v/>
      </c>
      <c r="Q13" s="15"/>
    </row>
    <row r="14" customHeight="1" spans="1:17">
      <c r="A14" s="14"/>
      <c r="B14" s="15"/>
      <c r="C14" s="15"/>
      <c r="D14" s="243"/>
      <c r="E14" s="243"/>
      <c r="F14" s="254"/>
      <c r="G14" s="249"/>
      <c r="H14" s="243"/>
      <c r="I14" s="104"/>
      <c r="J14" s="243"/>
      <c r="K14" s="243"/>
      <c r="L14" s="243"/>
      <c r="M14" s="17"/>
      <c r="N14" s="17"/>
      <c r="O14" s="39" t="str">
        <f t="shared" si="0"/>
        <v/>
      </c>
      <c r="P14" s="56" t="str">
        <f t="shared" si="1"/>
        <v/>
      </c>
      <c r="Q14" s="15"/>
    </row>
    <row r="15" customHeight="1" spans="1:17">
      <c r="A15" s="14"/>
      <c r="B15" s="15"/>
      <c r="C15" s="15"/>
      <c r="D15" s="243"/>
      <c r="E15" s="243"/>
      <c r="F15" s="254"/>
      <c r="G15" s="249"/>
      <c r="H15" s="243"/>
      <c r="I15" s="104"/>
      <c r="J15" s="243"/>
      <c r="K15" s="256"/>
      <c r="L15" s="256"/>
      <c r="M15" s="19"/>
      <c r="N15" s="17"/>
      <c r="O15" s="39" t="str">
        <f t="shared" si="0"/>
        <v/>
      </c>
      <c r="P15" s="56" t="str">
        <f t="shared" si="1"/>
        <v/>
      </c>
      <c r="Q15" s="15"/>
    </row>
    <row r="16" customHeight="1" spans="1:17">
      <c r="A16" s="14"/>
      <c r="B16" s="15"/>
      <c r="C16" s="15"/>
      <c r="D16" s="243"/>
      <c r="E16" s="243"/>
      <c r="F16" s="254"/>
      <c r="G16" s="249"/>
      <c r="H16" s="243"/>
      <c r="I16" s="104"/>
      <c r="J16" s="243"/>
      <c r="K16" s="256"/>
      <c r="L16" s="256"/>
      <c r="M16" s="19"/>
      <c r="N16" s="17"/>
      <c r="O16" s="39" t="str">
        <f t="shared" si="0"/>
        <v/>
      </c>
      <c r="P16" s="56" t="str">
        <f t="shared" si="1"/>
        <v/>
      </c>
      <c r="Q16" s="15"/>
    </row>
    <row r="17" customHeight="1" spans="1:17">
      <c r="A17" s="14"/>
      <c r="B17" s="15"/>
      <c r="C17" s="15"/>
      <c r="D17" s="243"/>
      <c r="E17" s="243"/>
      <c r="F17" s="254"/>
      <c r="G17" s="249"/>
      <c r="H17" s="243"/>
      <c r="I17" s="104"/>
      <c r="J17" s="243"/>
      <c r="K17" s="256"/>
      <c r="L17" s="256"/>
      <c r="M17" s="19"/>
      <c r="N17" s="17"/>
      <c r="O17" s="39" t="str">
        <f t="shared" si="0"/>
        <v/>
      </c>
      <c r="P17" s="56" t="str">
        <f t="shared" si="1"/>
        <v/>
      </c>
      <c r="Q17" s="15"/>
    </row>
    <row r="18" customHeight="1" spans="1:17">
      <c r="A18" s="14"/>
      <c r="B18" s="15"/>
      <c r="C18" s="15"/>
      <c r="D18" s="243"/>
      <c r="E18" s="243"/>
      <c r="F18" s="254"/>
      <c r="G18" s="249"/>
      <c r="H18" s="243"/>
      <c r="I18" s="104"/>
      <c r="J18" s="243"/>
      <c r="K18" s="256"/>
      <c r="L18" s="256"/>
      <c r="M18" s="19"/>
      <c r="N18" s="17"/>
      <c r="O18" s="39" t="str">
        <f t="shared" si="0"/>
        <v/>
      </c>
      <c r="P18" s="56" t="str">
        <f t="shared" si="1"/>
        <v/>
      </c>
      <c r="Q18" s="15"/>
    </row>
    <row r="19" customHeight="1" spans="1:17">
      <c r="A19" s="14"/>
      <c r="B19" s="15"/>
      <c r="C19" s="15"/>
      <c r="D19" s="243"/>
      <c r="E19" s="243"/>
      <c r="F19" s="254"/>
      <c r="G19" s="249"/>
      <c r="H19" s="243"/>
      <c r="I19" s="104"/>
      <c r="J19" s="243"/>
      <c r="K19" s="256"/>
      <c r="L19" s="256"/>
      <c r="M19" s="19"/>
      <c r="N19" s="17"/>
      <c r="O19" s="39" t="str">
        <f t="shared" si="0"/>
        <v/>
      </c>
      <c r="P19" s="56" t="str">
        <f t="shared" si="1"/>
        <v/>
      </c>
      <c r="Q19" s="15"/>
    </row>
    <row r="20" customHeight="1" spans="1:17">
      <c r="A20" s="14"/>
      <c r="B20" s="15"/>
      <c r="C20" s="15"/>
      <c r="D20" s="243"/>
      <c r="E20" s="243"/>
      <c r="F20" s="254"/>
      <c r="G20" s="249"/>
      <c r="H20" s="243"/>
      <c r="I20" s="104"/>
      <c r="J20" s="243"/>
      <c r="K20" s="256"/>
      <c r="L20" s="256"/>
      <c r="M20" s="19"/>
      <c r="N20" s="17"/>
      <c r="O20" s="39" t="str">
        <f t="shared" si="0"/>
        <v/>
      </c>
      <c r="P20" s="56" t="str">
        <f t="shared" si="1"/>
        <v/>
      </c>
      <c r="Q20" s="15"/>
    </row>
    <row r="21" customHeight="1" spans="1:17">
      <c r="A21" s="14"/>
      <c r="B21" s="15"/>
      <c r="C21" s="15"/>
      <c r="D21" s="243"/>
      <c r="E21" s="243"/>
      <c r="F21" s="254"/>
      <c r="G21" s="249"/>
      <c r="H21" s="243"/>
      <c r="I21" s="104"/>
      <c r="J21" s="243"/>
      <c r="K21" s="256"/>
      <c r="L21" s="256"/>
      <c r="M21" s="19"/>
      <c r="N21" s="17"/>
      <c r="O21" s="39" t="str">
        <f t="shared" si="0"/>
        <v/>
      </c>
      <c r="P21" s="56" t="str">
        <f t="shared" si="1"/>
        <v/>
      </c>
      <c r="Q21" s="15"/>
    </row>
    <row r="22" customHeight="1" spans="1:17">
      <c r="A22" s="14"/>
      <c r="B22" s="15"/>
      <c r="C22" s="15"/>
      <c r="D22" s="243"/>
      <c r="E22" s="243"/>
      <c r="F22" s="254"/>
      <c r="G22" s="249"/>
      <c r="H22" s="243"/>
      <c r="I22" s="104"/>
      <c r="J22" s="243"/>
      <c r="K22" s="256"/>
      <c r="L22" s="256"/>
      <c r="M22" s="19"/>
      <c r="N22" s="17"/>
      <c r="O22" s="39" t="str">
        <f t="shared" si="0"/>
        <v/>
      </c>
      <c r="P22" s="56" t="str">
        <f t="shared" si="1"/>
        <v/>
      </c>
      <c r="Q22" s="15"/>
    </row>
    <row r="23" customHeight="1" spans="1:17">
      <c r="A23" s="14"/>
      <c r="B23" s="15"/>
      <c r="C23" s="15"/>
      <c r="D23" s="243"/>
      <c r="E23" s="243"/>
      <c r="F23" s="254"/>
      <c r="G23" s="249"/>
      <c r="H23" s="243"/>
      <c r="I23" s="104"/>
      <c r="J23" s="243"/>
      <c r="K23" s="256"/>
      <c r="L23" s="256"/>
      <c r="M23" s="19"/>
      <c r="N23" s="17"/>
      <c r="O23" s="39" t="str">
        <f t="shared" si="0"/>
        <v/>
      </c>
      <c r="P23" s="56" t="str">
        <f t="shared" si="1"/>
        <v/>
      </c>
      <c r="Q23" s="15"/>
    </row>
    <row r="24" customHeight="1" spans="1:17">
      <c r="A24" s="14"/>
      <c r="B24" s="15"/>
      <c r="C24" s="15"/>
      <c r="D24" s="243"/>
      <c r="E24" s="243"/>
      <c r="F24" s="254"/>
      <c r="G24" s="249"/>
      <c r="H24" s="243"/>
      <c r="I24" s="104"/>
      <c r="J24" s="243"/>
      <c r="K24" s="256"/>
      <c r="L24" s="256"/>
      <c r="M24" s="19"/>
      <c r="N24" s="17"/>
      <c r="O24" s="39" t="str">
        <f t="shared" si="0"/>
        <v/>
      </c>
      <c r="P24" s="56" t="str">
        <f t="shared" si="1"/>
        <v/>
      </c>
      <c r="Q24" s="15"/>
    </row>
    <row r="25" customHeight="1" spans="1:17">
      <c r="A25" s="14"/>
      <c r="B25" s="15"/>
      <c r="C25" s="15"/>
      <c r="D25" s="243"/>
      <c r="E25" s="243"/>
      <c r="F25" s="254"/>
      <c r="G25" s="249"/>
      <c r="H25" s="243"/>
      <c r="I25" s="104"/>
      <c r="J25" s="243"/>
      <c r="K25" s="256"/>
      <c r="L25" s="256"/>
      <c r="M25" s="19"/>
      <c r="N25" s="17"/>
      <c r="O25" s="39" t="str">
        <f t="shared" si="0"/>
        <v/>
      </c>
      <c r="P25" s="56" t="str">
        <f t="shared" si="1"/>
        <v/>
      </c>
      <c r="Q25" s="15"/>
    </row>
    <row r="26" customHeight="1" spans="1:17">
      <c r="A26" s="14"/>
      <c r="B26" s="15"/>
      <c r="C26" s="15"/>
      <c r="D26" s="243"/>
      <c r="E26" s="243"/>
      <c r="F26" s="254"/>
      <c r="G26" s="255"/>
      <c r="H26" s="255"/>
      <c r="I26" s="104"/>
      <c r="J26" s="243"/>
      <c r="K26" s="256"/>
      <c r="L26" s="17"/>
      <c r="M26" s="17"/>
      <c r="N26" s="17"/>
      <c r="O26" s="39" t="str">
        <f t="shared" si="0"/>
        <v/>
      </c>
      <c r="P26" s="56" t="str">
        <f t="shared" si="1"/>
        <v/>
      </c>
      <c r="Q26" s="15"/>
    </row>
    <row r="27" customHeight="1" spans="1:17">
      <c r="A27" s="14"/>
      <c r="B27" s="15"/>
      <c r="C27" s="15"/>
      <c r="D27" s="243"/>
      <c r="E27" s="243"/>
      <c r="F27" s="254"/>
      <c r="G27" s="255"/>
      <c r="H27" s="255"/>
      <c r="I27" s="104"/>
      <c r="J27" s="243"/>
      <c r="K27" s="256"/>
      <c r="L27" s="256"/>
      <c r="M27" s="17"/>
      <c r="N27" s="17"/>
      <c r="O27" s="39" t="str">
        <f t="shared" si="0"/>
        <v/>
      </c>
      <c r="P27" s="56" t="str">
        <f t="shared" si="1"/>
        <v/>
      </c>
      <c r="Q27" s="15"/>
    </row>
    <row r="28" customHeight="1" spans="1:17">
      <c r="A28" s="110" t="s">
        <v>343</v>
      </c>
      <c r="B28" s="110"/>
      <c r="C28" s="110"/>
      <c r="D28" s="110"/>
      <c r="E28" s="110"/>
      <c r="F28" s="110"/>
      <c r="G28" s="255"/>
      <c r="H28" s="255"/>
      <c r="I28" s="257"/>
      <c r="J28" s="257"/>
      <c r="K28" s="258"/>
      <c r="L28" s="17">
        <f>SUM(L7:L27)</f>
        <v>0</v>
      </c>
      <c r="M28" s="17">
        <f>SUM(M7:M27)</f>
        <v>0</v>
      </c>
      <c r="N28" s="17">
        <f>SUM(N7:N27)</f>
        <v>0</v>
      </c>
      <c r="O28" s="39" t="str">
        <f t="shared" si="0"/>
        <v/>
      </c>
      <c r="P28" s="56" t="str">
        <f t="shared" si="1"/>
        <v/>
      </c>
      <c r="Q28" s="15"/>
    </row>
    <row r="29" customHeight="1" spans="1:17">
      <c r="A29" s="22" t="e">
        <f>#REF!&amp;#REF!</f>
        <v>#REF!</v>
      </c>
      <c r="B29" s="9"/>
      <c r="C29" s="9"/>
      <c r="D29" s="112"/>
      <c r="E29" s="112"/>
      <c r="F29" s="112"/>
      <c r="G29" s="112"/>
      <c r="H29" s="112"/>
      <c r="I29" s="112"/>
      <c r="J29" s="112"/>
      <c r="K29" s="112"/>
      <c r="L29" s="112"/>
      <c r="M29" s="9"/>
      <c r="N29" s="8" t="e">
        <f>"评估人员："&amp;#REF!</f>
        <v>#REF!</v>
      </c>
      <c r="O29" s="23"/>
      <c r="P29" s="23"/>
      <c r="Q29" s="9"/>
    </row>
    <row r="30" customHeight="1" spans="1:17">
      <c r="A30" s="22" t="e">
        <f>CONCATENATE(#REF!,#REF!,#REF!,#REF!,#REF!,#REF!,#REF!)</f>
        <v>#REF!</v>
      </c>
      <c r="B30" s="9"/>
      <c r="C30" s="9"/>
      <c r="D30" s="112"/>
      <c r="E30" s="112"/>
      <c r="F30" s="112"/>
      <c r="G30" s="112"/>
      <c r="H30" s="112"/>
      <c r="I30" s="112"/>
      <c r="J30" s="112"/>
      <c r="K30" s="112"/>
      <c r="L30" s="112"/>
      <c r="M30" s="9"/>
      <c r="N30" s="23"/>
      <c r="O30" s="23"/>
      <c r="P30" s="23"/>
      <c r="Q30" s="9"/>
    </row>
  </sheetData>
  <mergeCells count="4">
    <mergeCell ref="A2:Q2"/>
    <mergeCell ref="A3:Q3"/>
    <mergeCell ref="A4:Q4"/>
    <mergeCell ref="A28:F28"/>
  </mergeCells>
  <dataValidations count="2">
    <dataValidation type="list" allowBlank="1" showInputMessage="1" showErrorMessage="1" sqref="D8:D27">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9" display="返回投资性房地产汇总表"/>
  </hyperlinks>
  <printOptions horizontalCentered="1"/>
  <pageMargins left="0.354166666666667" right="0.354166666666667" top="0.786805555555556" bottom="0.479861111111111" header="1.02361111111111" footer="0.4"/>
  <pageSetup paperSize="9" scale="89" fitToHeight="0" orientation="landscape"/>
  <headerFooter alignWithMargins="0">
    <oddHeader>&amp;R&amp;"宋体,常规"&amp;10表&amp;"Times New Roman,常规"4-5-4
&amp;"宋体,常规"共&amp;"Times New Roman,常规"&amp;N&amp;"宋体,常规"页第&amp;"Times New Roman,常规"&amp;P&amp;"宋体,常规"页</oddHead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topLeftCell="A10" workbookViewId="0">
      <selection activeCell="H9" sqref="H9"/>
    </sheetView>
  </sheetViews>
  <sheetFormatPr defaultColWidth="9" defaultRowHeight="15.75" customHeight="1"/>
  <cols>
    <col min="1" max="1" width="5" customWidth="1"/>
    <col min="2" max="2" width="7.25" customWidth="1"/>
    <col min="7" max="7" width="4.33333333333333" customWidth="1"/>
    <col min="9" max="9" width="9.08333333333333" customWidth="1"/>
    <col min="11" max="12" width="11" customWidth="1"/>
    <col min="13" max="13" width="10.3333333333333" customWidth="1" outlineLevel="1"/>
    <col min="14" max="14" width="7.08333333333333" customWidth="1" outlineLevel="1"/>
    <col min="15" max="15" width="9.08333333333333" customWidth="1" outlineLevel="1"/>
    <col min="16" max="16" width="5.75" customWidth="1" outlineLevel="1"/>
    <col min="17" max="17" width="7.08333333333333" customWidth="1" outlineLevel="1"/>
    <col min="18" max="18" width="9.5" customWidth="1"/>
  </cols>
  <sheetData>
    <row r="1" ht="36" spans="1:18">
      <c r="A1" s="1" t="s">
        <v>126</v>
      </c>
      <c r="B1" s="2" t="s">
        <v>661</v>
      </c>
      <c r="C1" s="3"/>
      <c r="D1" s="3"/>
      <c r="E1" s="3"/>
      <c r="F1" s="3"/>
      <c r="G1" s="3"/>
      <c r="H1" s="3"/>
      <c r="I1" s="3"/>
      <c r="J1" s="3"/>
      <c r="K1" s="3"/>
      <c r="L1" s="3"/>
      <c r="M1" s="4"/>
      <c r="N1" s="4"/>
      <c r="O1" s="4"/>
      <c r="P1" s="4"/>
      <c r="Q1" s="4"/>
      <c r="R1" s="3"/>
    </row>
    <row r="2" ht="30" hidden="1" customHeight="1" spans="1:18">
      <c r="A2" s="5" t="s">
        <v>662</v>
      </c>
      <c r="B2" s="5"/>
      <c r="C2" s="5"/>
      <c r="D2" s="5"/>
      <c r="E2" s="5"/>
      <c r="F2" s="5"/>
      <c r="G2" s="5"/>
      <c r="H2" s="5"/>
      <c r="I2" s="5"/>
      <c r="J2" s="5"/>
      <c r="K2" s="5"/>
      <c r="L2" s="5"/>
      <c r="M2" s="5"/>
      <c r="N2" s="5"/>
      <c r="O2" s="5"/>
      <c r="P2" s="5"/>
      <c r="Q2" s="5"/>
      <c r="R2" s="5"/>
    </row>
    <row r="3" ht="30" customHeight="1" spans="1:18">
      <c r="A3" s="5" t="s">
        <v>663</v>
      </c>
      <c r="B3" s="5"/>
      <c r="C3" s="5"/>
      <c r="D3" s="5"/>
      <c r="E3" s="5"/>
      <c r="F3" s="5"/>
      <c r="G3" s="5"/>
      <c r="H3" s="5"/>
      <c r="I3" s="5"/>
      <c r="J3" s="5"/>
      <c r="K3" s="5"/>
      <c r="L3" s="5"/>
      <c r="M3" s="5"/>
      <c r="N3" s="5"/>
      <c r="O3" s="5"/>
      <c r="P3" s="5"/>
      <c r="Q3" s="5"/>
      <c r="R3" s="5"/>
    </row>
    <row r="4" ht="14.15" customHeight="1" spans="1:18">
      <c r="A4" s="6" t="e">
        <f>CONCATENATE(#REF!,#REF!,#REF!,#REF!,#REF!,#REF!,#REF!)</f>
        <v>#REF!</v>
      </c>
      <c r="B4" s="6"/>
      <c r="C4" s="6"/>
      <c r="D4" s="6"/>
      <c r="E4" s="6"/>
      <c r="F4" s="6"/>
      <c r="G4" s="6"/>
      <c r="H4" s="6"/>
      <c r="I4" s="6"/>
      <c r="J4" s="6"/>
      <c r="K4" s="6"/>
      <c r="L4" s="6"/>
      <c r="M4" s="6"/>
      <c r="N4" s="6"/>
      <c r="O4" s="6"/>
      <c r="P4" s="6"/>
      <c r="Q4" s="6"/>
      <c r="R4" s="6"/>
    </row>
    <row r="5" customHeight="1" spans="1:18">
      <c r="A5" s="8" t="e">
        <f>#REF!&amp;#REF!</f>
        <v>#REF!</v>
      </c>
      <c r="B5" s="9"/>
      <c r="C5" s="9"/>
      <c r="D5" s="9"/>
      <c r="E5" s="9"/>
      <c r="F5" s="9"/>
      <c r="G5" s="9"/>
      <c r="H5" s="9"/>
      <c r="I5" s="9"/>
      <c r="J5" s="9"/>
      <c r="K5" s="9"/>
      <c r="L5" s="9"/>
      <c r="M5" s="10"/>
      <c r="N5" s="10"/>
      <c r="O5" s="10"/>
      <c r="P5" s="10"/>
      <c r="Q5" s="10"/>
      <c r="R5" s="11" t="s">
        <v>159</v>
      </c>
    </row>
    <row r="6" ht="24" customHeight="1" spans="1:18">
      <c r="A6" s="126" t="s">
        <v>161</v>
      </c>
      <c r="B6" s="250" t="s">
        <v>634</v>
      </c>
      <c r="C6" s="250" t="s">
        <v>635</v>
      </c>
      <c r="D6" s="245" t="s">
        <v>636</v>
      </c>
      <c r="E6" s="251" t="s">
        <v>637</v>
      </c>
      <c r="F6" s="245" t="s">
        <v>638</v>
      </c>
      <c r="G6" s="245" t="s">
        <v>400</v>
      </c>
      <c r="H6" s="251" t="s">
        <v>639</v>
      </c>
      <c r="I6" s="251" t="s">
        <v>640</v>
      </c>
      <c r="J6" s="251" t="s">
        <v>641</v>
      </c>
      <c r="K6" s="146" t="s">
        <v>196</v>
      </c>
      <c r="L6" s="146"/>
      <c r="M6" s="12" t="s">
        <v>197</v>
      </c>
      <c r="N6" s="12"/>
      <c r="O6" s="12"/>
      <c r="P6" s="57" t="s">
        <v>269</v>
      </c>
      <c r="Q6" s="78" t="s">
        <v>642</v>
      </c>
      <c r="R6" s="57" t="s">
        <v>164</v>
      </c>
    </row>
    <row r="7" ht="24" customHeight="1" spans="1:18">
      <c r="A7" s="126"/>
      <c r="B7" s="250"/>
      <c r="C7" s="250"/>
      <c r="D7" s="246"/>
      <c r="E7" s="251"/>
      <c r="F7" s="246"/>
      <c r="G7" s="246"/>
      <c r="H7" s="251"/>
      <c r="I7" s="251"/>
      <c r="J7" s="251"/>
      <c r="K7" s="147" t="s">
        <v>643</v>
      </c>
      <c r="L7" s="148" t="s">
        <v>644</v>
      </c>
      <c r="M7" s="12" t="s">
        <v>643</v>
      </c>
      <c r="N7" s="12" t="s">
        <v>527</v>
      </c>
      <c r="O7" s="12" t="s">
        <v>644</v>
      </c>
      <c r="P7" s="12"/>
      <c r="Q7" s="79"/>
      <c r="R7" s="12"/>
    </row>
    <row r="8" customHeight="1" spans="1:18">
      <c r="A8" s="14"/>
      <c r="B8" s="15"/>
      <c r="C8" s="15"/>
      <c r="D8" s="15"/>
      <c r="E8" s="15"/>
      <c r="F8" s="15"/>
      <c r="G8" s="249"/>
      <c r="H8" s="15"/>
      <c r="I8" s="15"/>
      <c r="J8" s="15"/>
      <c r="K8" s="19"/>
      <c r="L8" s="17"/>
      <c r="M8" s="17"/>
      <c r="N8" s="105"/>
      <c r="O8" s="17">
        <f>ROUND(M8*N8/100,0)</f>
        <v>0</v>
      </c>
      <c r="P8" s="56" t="str">
        <f>IF(L8=0,"",(O8-L8)/L8*100)</f>
        <v/>
      </c>
      <c r="Q8" s="17" t="str">
        <f>IF(H8=0,"",O8/H8)</f>
        <v/>
      </c>
      <c r="R8" s="15"/>
    </row>
    <row r="9" customHeight="1" spans="1:18">
      <c r="A9" s="14"/>
      <c r="B9" s="15"/>
      <c r="C9" s="15"/>
      <c r="D9" s="15"/>
      <c r="E9" s="15"/>
      <c r="F9" s="15"/>
      <c r="G9" s="249"/>
      <c r="H9" s="15"/>
      <c r="I9" s="15"/>
      <c r="J9" s="15"/>
      <c r="K9" s="19"/>
      <c r="L9" s="17"/>
      <c r="M9" s="17"/>
      <c r="N9" s="105"/>
      <c r="O9" s="17">
        <f t="shared" ref="O9:O25" si="0">ROUND(M9*N9/100,0)</f>
        <v>0</v>
      </c>
      <c r="P9" s="56" t="str">
        <f t="shared" ref="P9:P28" si="1">IF(L9=0,"",(O9-L9)/L9*100)</f>
        <v/>
      </c>
      <c r="Q9" s="17" t="str">
        <f t="shared" ref="Q9:Q25" si="2">IF(H9=0,"",O9/H9)</f>
        <v/>
      </c>
      <c r="R9" s="15"/>
    </row>
    <row r="10" customHeight="1" spans="1:18">
      <c r="A10" s="14"/>
      <c r="B10" s="15"/>
      <c r="C10" s="15"/>
      <c r="D10" s="15"/>
      <c r="E10" s="15"/>
      <c r="F10" s="15"/>
      <c r="G10" s="249"/>
      <c r="H10" s="15"/>
      <c r="I10" s="15"/>
      <c r="J10" s="15"/>
      <c r="K10" s="19"/>
      <c r="L10" s="17"/>
      <c r="M10" s="17"/>
      <c r="N10" s="105"/>
      <c r="O10" s="17">
        <f t="shared" si="0"/>
        <v>0</v>
      </c>
      <c r="P10" s="56" t="str">
        <f t="shared" si="1"/>
        <v/>
      </c>
      <c r="Q10" s="17" t="str">
        <f t="shared" si="2"/>
        <v/>
      </c>
      <c r="R10" s="15"/>
    </row>
    <row r="11" customHeight="1" spans="1:18">
      <c r="A11" s="14"/>
      <c r="B11" s="15"/>
      <c r="C11" s="15"/>
      <c r="D11" s="15"/>
      <c r="E11" s="15"/>
      <c r="F11" s="15"/>
      <c r="G11" s="249"/>
      <c r="H11" s="15"/>
      <c r="I11" s="15"/>
      <c r="J11" s="15"/>
      <c r="K11" s="19"/>
      <c r="L11" s="17"/>
      <c r="M11" s="17"/>
      <c r="N11" s="105"/>
      <c r="O11" s="17">
        <f t="shared" si="0"/>
        <v>0</v>
      </c>
      <c r="P11" s="56" t="str">
        <f t="shared" si="1"/>
        <v/>
      </c>
      <c r="Q11" s="17" t="str">
        <f t="shared" si="2"/>
        <v/>
      </c>
      <c r="R11" s="15"/>
    </row>
    <row r="12" customHeight="1" spans="1:18">
      <c r="A12" s="14"/>
      <c r="B12" s="15"/>
      <c r="C12" s="15"/>
      <c r="D12" s="15"/>
      <c r="E12" s="15"/>
      <c r="F12" s="15"/>
      <c r="G12" s="249"/>
      <c r="H12" s="15"/>
      <c r="I12" s="15"/>
      <c r="J12" s="15"/>
      <c r="K12" s="19"/>
      <c r="L12" s="17"/>
      <c r="M12" s="17"/>
      <c r="N12" s="105"/>
      <c r="O12" s="17">
        <f t="shared" si="0"/>
        <v>0</v>
      </c>
      <c r="P12" s="56" t="str">
        <f t="shared" si="1"/>
        <v/>
      </c>
      <c r="Q12" s="17" t="str">
        <f t="shared" si="2"/>
        <v/>
      </c>
      <c r="R12" s="15"/>
    </row>
    <row r="13" customHeight="1" spans="1:18">
      <c r="A13" s="14"/>
      <c r="B13" s="15"/>
      <c r="C13" s="15"/>
      <c r="D13" s="15"/>
      <c r="E13" s="15"/>
      <c r="F13" s="15"/>
      <c r="G13" s="249"/>
      <c r="H13" s="15"/>
      <c r="I13" s="15"/>
      <c r="J13" s="15"/>
      <c r="K13" s="19"/>
      <c r="L13" s="17"/>
      <c r="M13" s="17"/>
      <c r="N13" s="105"/>
      <c r="O13" s="17">
        <f t="shared" si="0"/>
        <v>0</v>
      </c>
      <c r="P13" s="56" t="str">
        <f t="shared" si="1"/>
        <v/>
      </c>
      <c r="Q13" s="17" t="str">
        <f t="shared" si="2"/>
        <v/>
      </c>
      <c r="R13" s="15"/>
    </row>
    <row r="14" customHeight="1" spans="1:18">
      <c r="A14" s="14"/>
      <c r="B14" s="15"/>
      <c r="C14" s="15"/>
      <c r="D14" s="15"/>
      <c r="E14" s="15"/>
      <c r="F14" s="15"/>
      <c r="G14" s="249"/>
      <c r="H14" s="15"/>
      <c r="I14" s="15"/>
      <c r="J14" s="15"/>
      <c r="K14" s="19"/>
      <c r="L14" s="17"/>
      <c r="M14" s="17"/>
      <c r="N14" s="105"/>
      <c r="O14" s="17">
        <f t="shared" si="0"/>
        <v>0</v>
      </c>
      <c r="P14" s="56" t="str">
        <f t="shared" si="1"/>
        <v/>
      </c>
      <c r="Q14" s="17" t="str">
        <f t="shared" si="2"/>
        <v/>
      </c>
      <c r="R14" s="15"/>
    </row>
    <row r="15" customHeight="1" spans="1:18">
      <c r="A15" s="14"/>
      <c r="B15" s="15"/>
      <c r="C15" s="15"/>
      <c r="D15" s="15"/>
      <c r="E15" s="15"/>
      <c r="F15" s="15"/>
      <c r="G15" s="249"/>
      <c r="H15" s="15"/>
      <c r="I15" s="15"/>
      <c r="J15" s="15"/>
      <c r="K15" s="19"/>
      <c r="L15" s="17"/>
      <c r="M15" s="17"/>
      <c r="N15" s="105"/>
      <c r="O15" s="17">
        <f t="shared" si="0"/>
        <v>0</v>
      </c>
      <c r="P15" s="56" t="str">
        <f t="shared" si="1"/>
        <v/>
      </c>
      <c r="Q15" s="17" t="str">
        <f t="shared" si="2"/>
        <v/>
      </c>
      <c r="R15" s="15"/>
    </row>
    <row r="16" customHeight="1" spans="1:18">
      <c r="A16" s="14"/>
      <c r="B16" s="15"/>
      <c r="C16" s="15"/>
      <c r="D16" s="15"/>
      <c r="E16" s="15"/>
      <c r="F16" s="15"/>
      <c r="G16" s="249"/>
      <c r="H16" s="15"/>
      <c r="I16" s="15"/>
      <c r="J16" s="15"/>
      <c r="K16" s="19"/>
      <c r="L16" s="17"/>
      <c r="M16" s="17"/>
      <c r="N16" s="105"/>
      <c r="O16" s="17">
        <f t="shared" si="0"/>
        <v>0</v>
      </c>
      <c r="P16" s="56" t="str">
        <f t="shared" si="1"/>
        <v/>
      </c>
      <c r="Q16" s="17" t="str">
        <f t="shared" si="2"/>
        <v/>
      </c>
      <c r="R16" s="15"/>
    </row>
    <row r="17" customHeight="1" spans="1:18">
      <c r="A17" s="14"/>
      <c r="B17" s="15"/>
      <c r="C17" s="15"/>
      <c r="D17" s="15"/>
      <c r="E17" s="15"/>
      <c r="F17" s="15"/>
      <c r="G17" s="249"/>
      <c r="H17" s="15"/>
      <c r="I17" s="15"/>
      <c r="J17" s="15"/>
      <c r="K17" s="19"/>
      <c r="L17" s="17"/>
      <c r="M17" s="17"/>
      <c r="N17" s="105"/>
      <c r="O17" s="17">
        <f t="shared" si="0"/>
        <v>0</v>
      </c>
      <c r="P17" s="56" t="str">
        <f t="shared" si="1"/>
        <v/>
      </c>
      <c r="Q17" s="17" t="str">
        <f t="shared" si="2"/>
        <v/>
      </c>
      <c r="R17" s="15"/>
    </row>
    <row r="18" customHeight="1" spans="1:18">
      <c r="A18" s="14"/>
      <c r="B18" s="15"/>
      <c r="C18" s="15"/>
      <c r="D18" s="15"/>
      <c r="E18" s="15"/>
      <c r="F18" s="15"/>
      <c r="G18" s="249"/>
      <c r="H18" s="15"/>
      <c r="I18" s="15"/>
      <c r="J18" s="15"/>
      <c r="K18" s="19"/>
      <c r="L18" s="17"/>
      <c r="M18" s="17"/>
      <c r="N18" s="105"/>
      <c r="O18" s="17">
        <f t="shared" si="0"/>
        <v>0</v>
      </c>
      <c r="P18" s="56" t="str">
        <f t="shared" si="1"/>
        <v/>
      </c>
      <c r="Q18" s="17" t="str">
        <f t="shared" si="2"/>
        <v/>
      </c>
      <c r="R18" s="15"/>
    </row>
    <row r="19" customHeight="1" spans="1:18">
      <c r="A19" s="14"/>
      <c r="B19" s="15"/>
      <c r="C19" s="15"/>
      <c r="D19" s="15"/>
      <c r="E19" s="15"/>
      <c r="F19" s="15"/>
      <c r="G19" s="249"/>
      <c r="H19" s="15"/>
      <c r="I19" s="15"/>
      <c r="J19" s="15"/>
      <c r="K19" s="19"/>
      <c r="L19" s="17"/>
      <c r="M19" s="17"/>
      <c r="N19" s="105"/>
      <c r="O19" s="17">
        <f t="shared" si="0"/>
        <v>0</v>
      </c>
      <c r="P19" s="56" t="str">
        <f t="shared" si="1"/>
        <v/>
      </c>
      <c r="Q19" s="17" t="str">
        <f t="shared" si="2"/>
        <v/>
      </c>
      <c r="R19" s="15"/>
    </row>
    <row r="20" customHeight="1" spans="1:18">
      <c r="A20" s="14"/>
      <c r="B20" s="15"/>
      <c r="C20" s="15"/>
      <c r="D20" s="15"/>
      <c r="E20" s="15"/>
      <c r="F20" s="15"/>
      <c r="G20" s="249"/>
      <c r="H20" s="15"/>
      <c r="I20" s="15"/>
      <c r="J20" s="15"/>
      <c r="K20" s="19"/>
      <c r="L20" s="17"/>
      <c r="M20" s="17"/>
      <c r="N20" s="105"/>
      <c r="O20" s="17">
        <f t="shared" si="0"/>
        <v>0</v>
      </c>
      <c r="P20" s="56" t="str">
        <f t="shared" si="1"/>
        <v/>
      </c>
      <c r="Q20" s="17" t="str">
        <f t="shared" si="2"/>
        <v/>
      </c>
      <c r="R20" s="15"/>
    </row>
    <row r="21" customHeight="1" spans="1:18">
      <c r="A21" s="14"/>
      <c r="B21" s="15"/>
      <c r="C21" s="15"/>
      <c r="D21" s="15"/>
      <c r="E21" s="15"/>
      <c r="F21" s="15"/>
      <c r="G21" s="249"/>
      <c r="H21" s="15"/>
      <c r="I21" s="15"/>
      <c r="J21" s="15"/>
      <c r="K21" s="19"/>
      <c r="L21" s="17"/>
      <c r="M21" s="17"/>
      <c r="N21" s="105"/>
      <c r="O21" s="17">
        <f t="shared" si="0"/>
        <v>0</v>
      </c>
      <c r="P21" s="56" t="str">
        <f t="shared" si="1"/>
        <v/>
      </c>
      <c r="Q21" s="17" t="str">
        <f t="shared" si="2"/>
        <v/>
      </c>
      <c r="R21" s="15"/>
    </row>
    <row r="22" customHeight="1" spans="1:18">
      <c r="A22" s="14"/>
      <c r="B22" s="15"/>
      <c r="C22" s="15"/>
      <c r="D22" s="15"/>
      <c r="E22" s="15"/>
      <c r="F22" s="15"/>
      <c r="G22" s="249"/>
      <c r="H22" s="15"/>
      <c r="I22" s="15"/>
      <c r="J22" s="15"/>
      <c r="K22" s="19"/>
      <c r="L22" s="17"/>
      <c r="M22" s="17"/>
      <c r="N22" s="105"/>
      <c r="O22" s="17">
        <f t="shared" si="0"/>
        <v>0</v>
      </c>
      <c r="P22" s="56" t="str">
        <f t="shared" si="1"/>
        <v/>
      </c>
      <c r="Q22" s="17" t="str">
        <f t="shared" si="2"/>
        <v/>
      </c>
      <c r="R22" s="15"/>
    </row>
    <row r="23" customHeight="1" spans="1:18">
      <c r="A23" s="14"/>
      <c r="B23" s="15"/>
      <c r="C23" s="15"/>
      <c r="D23" s="15"/>
      <c r="E23" s="15"/>
      <c r="F23" s="15"/>
      <c r="G23" s="249"/>
      <c r="H23" s="15"/>
      <c r="I23" s="15"/>
      <c r="J23" s="15"/>
      <c r="K23" s="19"/>
      <c r="L23" s="17"/>
      <c r="M23" s="17"/>
      <c r="N23" s="105"/>
      <c r="O23" s="17">
        <f t="shared" si="0"/>
        <v>0</v>
      </c>
      <c r="P23" s="56" t="str">
        <f t="shared" si="1"/>
        <v/>
      </c>
      <c r="Q23" s="17" t="str">
        <f t="shared" si="2"/>
        <v/>
      </c>
      <c r="R23" s="15"/>
    </row>
    <row r="24" customHeight="1" spans="1:18">
      <c r="A24" s="14"/>
      <c r="B24" s="15"/>
      <c r="C24" s="15"/>
      <c r="D24" s="15"/>
      <c r="E24" s="15"/>
      <c r="F24" s="15"/>
      <c r="G24" s="249"/>
      <c r="H24" s="15"/>
      <c r="I24" s="15"/>
      <c r="J24" s="15"/>
      <c r="K24" s="19"/>
      <c r="L24" s="17"/>
      <c r="M24" s="17"/>
      <c r="N24" s="105"/>
      <c r="O24" s="17">
        <f t="shared" si="0"/>
        <v>0</v>
      </c>
      <c r="P24" s="56" t="str">
        <f t="shared" si="1"/>
        <v/>
      </c>
      <c r="Q24" s="17" t="str">
        <f t="shared" si="2"/>
        <v/>
      </c>
      <c r="R24" s="15"/>
    </row>
    <row r="25" customHeight="1" spans="1:18">
      <c r="A25" s="14"/>
      <c r="B25" s="15"/>
      <c r="C25" s="15"/>
      <c r="D25" s="15"/>
      <c r="E25" s="15"/>
      <c r="F25" s="15"/>
      <c r="G25" s="249"/>
      <c r="H25" s="15"/>
      <c r="I25" s="15"/>
      <c r="J25" s="15"/>
      <c r="K25" s="19"/>
      <c r="L25" s="17"/>
      <c r="M25" s="17"/>
      <c r="N25" s="105"/>
      <c r="O25" s="17">
        <f t="shared" si="0"/>
        <v>0</v>
      </c>
      <c r="P25" s="56" t="str">
        <f t="shared" si="1"/>
        <v/>
      </c>
      <c r="Q25" s="17" t="str">
        <f t="shared" si="2"/>
        <v/>
      </c>
      <c r="R25" s="15"/>
    </row>
    <row r="26" customHeight="1" spans="1:18">
      <c r="A26" s="110" t="s">
        <v>329</v>
      </c>
      <c r="B26" s="110"/>
      <c r="C26" s="110"/>
      <c r="D26" s="110"/>
      <c r="E26" s="110"/>
      <c r="F26" s="110"/>
      <c r="G26" s="15"/>
      <c r="H26" s="15"/>
      <c r="I26" s="15"/>
      <c r="J26" s="15"/>
      <c r="K26" s="17">
        <f>SUM(K8:K25)</f>
        <v>0</v>
      </c>
      <c r="L26" s="17">
        <f>SUM(L8:L25)</f>
        <v>0</v>
      </c>
      <c r="M26" s="17">
        <f>SUM(M8:M25)</f>
        <v>0</v>
      </c>
      <c r="N26" s="105"/>
      <c r="O26" s="17">
        <f>SUM(O8:O25)</f>
        <v>0</v>
      </c>
      <c r="P26" s="56" t="str">
        <f t="shared" si="1"/>
        <v/>
      </c>
      <c r="Q26" s="252"/>
      <c r="R26" s="15"/>
    </row>
    <row r="27" customHeight="1" spans="1:18">
      <c r="A27" s="110" t="s">
        <v>664</v>
      </c>
      <c r="B27" s="110"/>
      <c r="C27" s="110"/>
      <c r="D27" s="110"/>
      <c r="E27" s="110"/>
      <c r="F27" s="110"/>
      <c r="G27" s="15"/>
      <c r="H27" s="15"/>
      <c r="I27" s="15"/>
      <c r="J27" s="15"/>
      <c r="K27" s="19"/>
      <c r="L27" s="17"/>
      <c r="M27" s="17"/>
      <c r="N27" s="105"/>
      <c r="O27" s="17">
        <v>0</v>
      </c>
      <c r="P27" s="56" t="str">
        <f t="shared" si="1"/>
        <v/>
      </c>
      <c r="Q27" s="252"/>
      <c r="R27" s="15"/>
    </row>
    <row r="28" customHeight="1" spans="1:18">
      <c r="A28" s="110" t="s">
        <v>343</v>
      </c>
      <c r="B28" s="110"/>
      <c r="C28" s="110"/>
      <c r="D28" s="110"/>
      <c r="E28" s="110"/>
      <c r="F28" s="110"/>
      <c r="G28" s="21"/>
      <c r="H28" s="21"/>
      <c r="I28" s="21"/>
      <c r="J28" s="21"/>
      <c r="K28" s="17">
        <f>K26-K27</f>
        <v>0</v>
      </c>
      <c r="L28" s="17">
        <f>L26-L27</f>
        <v>0</v>
      </c>
      <c r="M28" s="17">
        <f>M26-M27</f>
        <v>0</v>
      </c>
      <c r="N28" s="105"/>
      <c r="O28" s="17">
        <f>O26-O27</f>
        <v>0</v>
      </c>
      <c r="P28" s="56" t="str">
        <f t="shared" si="1"/>
        <v/>
      </c>
      <c r="Q28" s="252"/>
      <c r="R28" s="15"/>
    </row>
    <row r="29" customHeight="1" spans="1:18">
      <c r="A29" s="22" t="e">
        <f>#REF!&amp;#REF!</f>
        <v>#REF!</v>
      </c>
      <c r="B29" s="9"/>
      <c r="C29" s="9"/>
      <c r="D29" s="9"/>
      <c r="E29" s="9"/>
      <c r="F29" s="9"/>
      <c r="G29" s="9"/>
      <c r="H29" s="9"/>
      <c r="I29" s="9"/>
      <c r="J29" s="9"/>
      <c r="K29" s="9"/>
      <c r="L29" s="9"/>
      <c r="M29" s="8" t="e">
        <f>"评估人员："&amp;#REF!</f>
        <v>#REF!</v>
      </c>
      <c r="N29" s="23"/>
      <c r="O29" s="23"/>
      <c r="P29" s="23"/>
      <c r="Q29" s="23"/>
      <c r="R29" s="9"/>
    </row>
    <row r="30" customHeight="1" spans="1:18">
      <c r="A30" s="22" t="e">
        <f>CONCATENATE(#REF!,#REF!,#REF!,#REF!,#REF!,#REF!,#REF!)</f>
        <v>#REF!</v>
      </c>
      <c r="B30" s="9"/>
      <c r="C30" s="9"/>
      <c r="D30" s="9"/>
      <c r="E30" s="9"/>
      <c r="F30" s="9"/>
      <c r="G30" s="9"/>
      <c r="H30" s="9"/>
      <c r="I30" s="9"/>
      <c r="J30" s="9"/>
      <c r="K30" s="9"/>
      <c r="L30" s="9"/>
      <c r="M30" s="23"/>
      <c r="N30" s="23"/>
      <c r="O30" s="23"/>
      <c r="P30" s="23"/>
      <c r="Q30" s="23"/>
      <c r="R30" s="9"/>
    </row>
  </sheetData>
  <mergeCells count="21">
    <mergeCell ref="A2:R2"/>
    <mergeCell ref="A3:R3"/>
    <mergeCell ref="A4:R4"/>
    <mergeCell ref="K6:L6"/>
    <mergeCell ref="M6:O6"/>
    <mergeCell ref="A26:F26"/>
    <mergeCell ref="A27:F27"/>
    <mergeCell ref="A28:F28"/>
    <mergeCell ref="A6:A7"/>
    <mergeCell ref="B6:B7"/>
    <mergeCell ref="C6:C7"/>
    <mergeCell ref="D6:D7"/>
    <mergeCell ref="E6:E7"/>
    <mergeCell ref="F6:F7"/>
    <mergeCell ref="G6:G7"/>
    <mergeCell ref="H6:H7"/>
    <mergeCell ref="I6:I7"/>
    <mergeCell ref="J6:J7"/>
    <mergeCell ref="P6:P7"/>
    <mergeCell ref="Q6:Q7"/>
    <mergeCell ref="R6:R7"/>
  </mergeCells>
  <dataValidations count="1">
    <dataValidation type="list" allowBlank="1" showInputMessage="1" showErrorMessage="1" sqref="G8:G25">
      <formula1>"m2,m3"</formula1>
    </dataValidation>
  </dataValidations>
  <hyperlinks>
    <hyperlink ref="A1" location="索引目录!E43" display="返回索引页"/>
    <hyperlink ref="B1" location="固定资产汇总!B8" display="返回固定资产汇总表"/>
  </hyperlinks>
  <printOptions horizontalCentered="1"/>
  <pageMargins left="0.354166666666667" right="0.354166666666667" top="0.786805555555556" bottom="0.279861111111111" header="0.979861111111111" footer="0.309722222222222"/>
  <pageSetup paperSize="9" scale="87" fitToHeight="0" orientation="landscape"/>
  <headerFooter alignWithMargins="0">
    <oddHeader>&amp;R&amp;"宋体,常规"&amp;10表&amp;"Times New Roman,常规"4-6-1
&amp;"宋体,常规"共&amp;"Times New Roman,常规"&amp;N&amp;"宋体,常规"页第&amp;"Times New Roman,常规"&amp;P&amp;"宋体,常规"页</oddHead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workbookViewId="0">
      <selection activeCell="A3" sqref="A3:P3"/>
    </sheetView>
  </sheetViews>
  <sheetFormatPr defaultColWidth="9" defaultRowHeight="15.75" customHeight="1"/>
  <cols>
    <col min="1" max="1" width="5.83333333333333" customWidth="1"/>
    <col min="2" max="2" width="14.75" customWidth="1"/>
    <col min="3" max="3" width="5.58333333333333" customWidth="1"/>
    <col min="4" max="4" width="8" customWidth="1"/>
    <col min="5" max="5" width="5.08333333333333" customWidth="1"/>
    <col min="6" max="6" width="4.33333333333333" customWidth="1"/>
    <col min="7" max="7" width="5.08333333333333" customWidth="1"/>
    <col min="8" max="8" width="4.5" customWidth="1"/>
    <col min="9" max="9" width="5.25" customWidth="1"/>
    <col min="10" max="11" width="11" customWidth="1"/>
    <col min="12" max="12" width="10.3333333333333" customWidth="1" outlineLevel="1"/>
    <col min="13" max="13" width="7.08333333333333" customWidth="1" outlineLevel="1"/>
    <col min="14" max="14" width="9.08333333333333" customWidth="1" outlineLevel="1"/>
    <col min="15" max="15" width="5.75" customWidth="1" outlineLevel="1"/>
    <col min="16" max="16" width="7.25" customWidth="1"/>
  </cols>
  <sheetData>
    <row r="1" ht="24" spans="1:16">
      <c r="A1" s="1" t="s">
        <v>126</v>
      </c>
      <c r="B1" s="2" t="s">
        <v>661</v>
      </c>
      <c r="C1" s="3"/>
      <c r="D1" s="3"/>
      <c r="E1" s="3"/>
      <c r="F1" s="3"/>
      <c r="G1" s="3"/>
      <c r="H1" s="3"/>
      <c r="I1" s="3"/>
      <c r="J1" s="3"/>
      <c r="K1" s="3"/>
      <c r="L1" s="4"/>
      <c r="M1" s="4"/>
      <c r="N1" s="4"/>
      <c r="O1" s="4"/>
      <c r="P1" s="3"/>
    </row>
    <row r="2" ht="30" hidden="1" customHeight="1" spans="1:16">
      <c r="A2" s="5" t="s">
        <v>665</v>
      </c>
      <c r="B2" s="5"/>
      <c r="C2" s="5"/>
      <c r="D2" s="5"/>
      <c r="E2" s="5"/>
      <c r="F2" s="5"/>
      <c r="G2" s="5"/>
      <c r="H2" s="5"/>
      <c r="I2" s="5"/>
      <c r="J2" s="5"/>
      <c r="K2" s="5"/>
      <c r="L2" s="5"/>
      <c r="M2" s="5"/>
      <c r="N2" s="5"/>
      <c r="O2" s="5"/>
      <c r="P2" s="5"/>
    </row>
    <row r="3" ht="30" customHeight="1" spans="1:16">
      <c r="A3" s="5" t="s">
        <v>666</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7"/>
      <c r="K4" s="7"/>
      <c r="L4" s="7"/>
      <c r="M4" s="7"/>
      <c r="N4" s="7"/>
      <c r="O4" s="7"/>
      <c r="P4" s="7"/>
    </row>
    <row r="5" customHeight="1" spans="1:16">
      <c r="A5" s="8" t="e">
        <f>#REF!&amp;#REF!</f>
        <v>#REF!</v>
      </c>
      <c r="B5" s="9"/>
      <c r="C5" s="9"/>
      <c r="D5" s="9"/>
      <c r="E5" s="9"/>
      <c r="F5" s="9"/>
      <c r="G5" s="9"/>
      <c r="H5" s="9"/>
      <c r="I5" s="9"/>
      <c r="J5" s="9"/>
      <c r="K5" s="9"/>
      <c r="L5" s="10"/>
      <c r="M5" s="10"/>
      <c r="N5" s="10"/>
      <c r="O5" s="10"/>
      <c r="P5" s="11" t="s">
        <v>159</v>
      </c>
    </row>
    <row r="6" ht="24" customHeight="1" spans="1:16">
      <c r="A6" s="133" t="s">
        <v>161</v>
      </c>
      <c r="B6" s="133" t="s">
        <v>667</v>
      </c>
      <c r="C6" s="133" t="s">
        <v>668</v>
      </c>
      <c r="D6" s="245" t="s">
        <v>638</v>
      </c>
      <c r="E6" s="126" t="s">
        <v>669</v>
      </c>
      <c r="F6" s="126" t="s">
        <v>670</v>
      </c>
      <c r="G6" s="126" t="s">
        <v>671</v>
      </c>
      <c r="H6" s="245" t="s">
        <v>400</v>
      </c>
      <c r="I6" s="126" t="s">
        <v>672</v>
      </c>
      <c r="J6" s="145" t="s">
        <v>196</v>
      </c>
      <c r="K6" s="146"/>
      <c r="L6" s="12" t="s">
        <v>197</v>
      </c>
      <c r="M6" s="12"/>
      <c r="N6" s="12"/>
      <c r="O6" s="57" t="s">
        <v>269</v>
      </c>
      <c r="P6" s="244" t="s">
        <v>164</v>
      </c>
    </row>
    <row r="7" ht="24" customHeight="1" spans="1:16">
      <c r="A7" s="133"/>
      <c r="B7" s="133"/>
      <c r="C7" s="133"/>
      <c r="D7" s="246"/>
      <c r="E7" s="126"/>
      <c r="F7" s="126"/>
      <c r="G7" s="126"/>
      <c r="H7" s="246"/>
      <c r="I7" s="126"/>
      <c r="J7" s="147" t="s">
        <v>643</v>
      </c>
      <c r="K7" s="148" t="s">
        <v>644</v>
      </c>
      <c r="L7" s="12" t="s">
        <v>643</v>
      </c>
      <c r="M7" s="12" t="s">
        <v>527</v>
      </c>
      <c r="N7" s="12" t="s">
        <v>644</v>
      </c>
      <c r="O7" s="12"/>
      <c r="P7" s="148"/>
    </row>
    <row r="8" customHeight="1" spans="1:16">
      <c r="A8" s="240"/>
      <c r="B8" s="240"/>
      <c r="C8" s="240"/>
      <c r="D8" s="247"/>
      <c r="E8" s="248"/>
      <c r="F8" s="248"/>
      <c r="G8" s="248"/>
      <c r="H8" s="249"/>
      <c r="I8" s="248"/>
      <c r="J8" s="19"/>
      <c r="K8" s="17"/>
      <c r="L8" s="17"/>
      <c r="M8" s="105"/>
      <c r="N8" s="17">
        <f>ROUND(L8*M8/100,0)</f>
        <v>0</v>
      </c>
      <c r="O8" s="56" t="str">
        <f>IF(K8=0,"",(N8-K8)/K8*100)</f>
        <v/>
      </c>
      <c r="P8" s="15"/>
    </row>
    <row r="9" customHeight="1" spans="1:16">
      <c r="A9" s="14"/>
      <c r="B9" s="15"/>
      <c r="C9" s="14"/>
      <c r="D9" s="243"/>
      <c r="E9" s="16"/>
      <c r="F9" s="16"/>
      <c r="G9" s="14"/>
      <c r="H9" s="249"/>
      <c r="I9" s="14"/>
      <c r="J9" s="19"/>
      <c r="K9" s="17"/>
      <c r="L9" s="17"/>
      <c r="M9" s="105"/>
      <c r="N9" s="17">
        <f t="shared" ref="N9:N25" si="0">ROUND(L9*M9/100,0)</f>
        <v>0</v>
      </c>
      <c r="O9" s="56" t="str">
        <f t="shared" ref="O9:O28" si="1">IF(K9=0,"",(N9-K9)/K9*100)</f>
        <v/>
      </c>
      <c r="P9" s="15"/>
    </row>
    <row r="10" customHeight="1" spans="1:16">
      <c r="A10" s="14"/>
      <c r="B10" s="15"/>
      <c r="C10" s="14"/>
      <c r="D10" s="243"/>
      <c r="E10" s="16"/>
      <c r="F10" s="16"/>
      <c r="G10" s="14"/>
      <c r="H10" s="249"/>
      <c r="I10" s="14"/>
      <c r="J10" s="19"/>
      <c r="K10" s="17"/>
      <c r="L10" s="17"/>
      <c r="M10" s="105"/>
      <c r="N10" s="17">
        <f t="shared" si="0"/>
        <v>0</v>
      </c>
      <c r="O10" s="56" t="str">
        <f t="shared" si="1"/>
        <v/>
      </c>
      <c r="P10" s="15"/>
    </row>
    <row r="11" customHeight="1" spans="1:16">
      <c r="A11" s="14"/>
      <c r="B11" s="15"/>
      <c r="C11" s="14"/>
      <c r="D11" s="243"/>
      <c r="E11" s="16"/>
      <c r="F11" s="16"/>
      <c r="G11" s="14"/>
      <c r="H11" s="249"/>
      <c r="I11" s="14"/>
      <c r="J11" s="19"/>
      <c r="K11" s="17"/>
      <c r="L11" s="17"/>
      <c r="M11" s="105"/>
      <c r="N11" s="17">
        <f t="shared" si="0"/>
        <v>0</v>
      </c>
      <c r="O11" s="56" t="str">
        <f t="shared" si="1"/>
        <v/>
      </c>
      <c r="P11" s="15"/>
    </row>
    <row r="12" customHeight="1" spans="1:16">
      <c r="A12" s="14"/>
      <c r="B12" s="15"/>
      <c r="C12" s="14"/>
      <c r="D12" s="243"/>
      <c r="E12" s="16"/>
      <c r="F12" s="16"/>
      <c r="G12" s="14"/>
      <c r="H12" s="249"/>
      <c r="I12" s="14"/>
      <c r="J12" s="19"/>
      <c r="K12" s="17"/>
      <c r="L12" s="17"/>
      <c r="M12" s="105"/>
      <c r="N12" s="17">
        <f t="shared" si="0"/>
        <v>0</v>
      </c>
      <c r="O12" s="56" t="str">
        <f t="shared" si="1"/>
        <v/>
      </c>
      <c r="P12" s="15"/>
    </row>
    <row r="13" customHeight="1" spans="1:16">
      <c r="A13" s="14"/>
      <c r="B13" s="15"/>
      <c r="C13" s="14"/>
      <c r="D13" s="243"/>
      <c r="E13" s="16"/>
      <c r="F13" s="16"/>
      <c r="G13" s="14"/>
      <c r="H13" s="249"/>
      <c r="I13" s="14"/>
      <c r="J13" s="19"/>
      <c r="K13" s="17"/>
      <c r="L13" s="17"/>
      <c r="M13" s="105"/>
      <c r="N13" s="17">
        <f t="shared" si="0"/>
        <v>0</v>
      </c>
      <c r="O13" s="56" t="str">
        <f t="shared" si="1"/>
        <v/>
      </c>
      <c r="P13" s="15"/>
    </row>
    <row r="14" customHeight="1" spans="1:16">
      <c r="A14" s="14"/>
      <c r="B14" s="15"/>
      <c r="C14" s="14"/>
      <c r="D14" s="243"/>
      <c r="E14" s="16"/>
      <c r="F14" s="16"/>
      <c r="G14" s="14"/>
      <c r="H14" s="249"/>
      <c r="I14" s="14"/>
      <c r="J14" s="19"/>
      <c r="K14" s="17"/>
      <c r="L14" s="17"/>
      <c r="M14" s="105"/>
      <c r="N14" s="17">
        <f t="shared" si="0"/>
        <v>0</v>
      </c>
      <c r="O14" s="56" t="str">
        <f t="shared" si="1"/>
        <v/>
      </c>
      <c r="P14" s="15"/>
    </row>
    <row r="15" customHeight="1" spans="1:16">
      <c r="A15" s="14"/>
      <c r="B15" s="15"/>
      <c r="C15" s="14"/>
      <c r="D15" s="243"/>
      <c r="E15" s="16"/>
      <c r="F15" s="16"/>
      <c r="G15" s="14"/>
      <c r="H15" s="249"/>
      <c r="I15" s="14"/>
      <c r="J15" s="19"/>
      <c r="K15" s="17"/>
      <c r="L15" s="17"/>
      <c r="M15" s="105"/>
      <c r="N15" s="17">
        <f t="shared" si="0"/>
        <v>0</v>
      </c>
      <c r="O15" s="56" t="str">
        <f t="shared" si="1"/>
        <v/>
      </c>
      <c r="P15" s="15"/>
    </row>
    <row r="16" customHeight="1" spans="1:16">
      <c r="A16" s="14"/>
      <c r="B16" s="15"/>
      <c r="C16" s="14"/>
      <c r="D16" s="243"/>
      <c r="E16" s="16"/>
      <c r="F16" s="16"/>
      <c r="G16" s="14"/>
      <c r="H16" s="249"/>
      <c r="I16" s="14"/>
      <c r="J16" s="19"/>
      <c r="K16" s="17"/>
      <c r="L16" s="17"/>
      <c r="M16" s="105"/>
      <c r="N16" s="17">
        <f t="shared" si="0"/>
        <v>0</v>
      </c>
      <c r="O16" s="56" t="str">
        <f t="shared" si="1"/>
        <v/>
      </c>
      <c r="P16" s="15"/>
    </row>
    <row r="17" customHeight="1" spans="1:16">
      <c r="A17" s="14"/>
      <c r="B17" s="15"/>
      <c r="C17" s="14"/>
      <c r="D17" s="243"/>
      <c r="E17" s="16"/>
      <c r="F17" s="16"/>
      <c r="G17" s="14"/>
      <c r="H17" s="249"/>
      <c r="I17" s="14"/>
      <c r="J17" s="19"/>
      <c r="K17" s="17"/>
      <c r="L17" s="17"/>
      <c r="M17" s="105"/>
      <c r="N17" s="17">
        <f t="shared" si="0"/>
        <v>0</v>
      </c>
      <c r="O17" s="56" t="str">
        <f t="shared" si="1"/>
        <v/>
      </c>
      <c r="P17" s="15"/>
    </row>
    <row r="18" customHeight="1" spans="1:16">
      <c r="A18" s="14"/>
      <c r="B18" s="15"/>
      <c r="C18" s="14"/>
      <c r="D18" s="243"/>
      <c r="E18" s="16"/>
      <c r="F18" s="16"/>
      <c r="G18" s="14"/>
      <c r="H18" s="249"/>
      <c r="I18" s="14"/>
      <c r="J18" s="19"/>
      <c r="K18" s="17"/>
      <c r="L18" s="17"/>
      <c r="M18" s="105"/>
      <c r="N18" s="17">
        <f t="shared" si="0"/>
        <v>0</v>
      </c>
      <c r="O18" s="56" t="str">
        <f t="shared" si="1"/>
        <v/>
      </c>
      <c r="P18" s="15"/>
    </row>
    <row r="19" customHeight="1" spans="1:16">
      <c r="A19" s="14"/>
      <c r="B19" s="15"/>
      <c r="C19" s="14"/>
      <c r="D19" s="243"/>
      <c r="E19" s="16"/>
      <c r="F19" s="16"/>
      <c r="G19" s="14"/>
      <c r="H19" s="249"/>
      <c r="I19" s="14"/>
      <c r="J19" s="19"/>
      <c r="K19" s="17"/>
      <c r="L19" s="17"/>
      <c r="M19" s="105"/>
      <c r="N19" s="17">
        <f t="shared" si="0"/>
        <v>0</v>
      </c>
      <c r="O19" s="56" t="str">
        <f t="shared" si="1"/>
        <v/>
      </c>
      <c r="P19" s="15"/>
    </row>
    <row r="20" customHeight="1" spans="1:16">
      <c r="A20" s="14"/>
      <c r="B20" s="15"/>
      <c r="C20" s="14"/>
      <c r="D20" s="243"/>
      <c r="E20" s="16"/>
      <c r="F20" s="16"/>
      <c r="G20" s="14"/>
      <c r="H20" s="249"/>
      <c r="I20" s="14"/>
      <c r="J20" s="19"/>
      <c r="K20" s="17"/>
      <c r="L20" s="17"/>
      <c r="M20" s="105"/>
      <c r="N20" s="17">
        <f t="shared" si="0"/>
        <v>0</v>
      </c>
      <c r="O20" s="56" t="str">
        <f t="shared" si="1"/>
        <v/>
      </c>
      <c r="P20" s="15"/>
    </row>
    <row r="21" customHeight="1" spans="1:16">
      <c r="A21" s="14"/>
      <c r="B21" s="15"/>
      <c r="C21" s="14"/>
      <c r="D21" s="243"/>
      <c r="E21" s="16"/>
      <c r="F21" s="16"/>
      <c r="G21" s="14"/>
      <c r="H21" s="249"/>
      <c r="I21" s="14"/>
      <c r="J21" s="19"/>
      <c r="K21" s="17"/>
      <c r="L21" s="17"/>
      <c r="M21" s="105"/>
      <c r="N21" s="17">
        <f t="shared" si="0"/>
        <v>0</v>
      </c>
      <c r="O21" s="56" t="str">
        <f t="shared" si="1"/>
        <v/>
      </c>
      <c r="P21" s="15"/>
    </row>
    <row r="22" customHeight="1" spans="1:16">
      <c r="A22" s="14"/>
      <c r="B22" s="15"/>
      <c r="C22" s="14"/>
      <c r="D22" s="243"/>
      <c r="E22" s="16"/>
      <c r="F22" s="16"/>
      <c r="G22" s="14"/>
      <c r="H22" s="249"/>
      <c r="I22" s="14"/>
      <c r="J22" s="19"/>
      <c r="K22" s="17"/>
      <c r="L22" s="17"/>
      <c r="M22" s="105"/>
      <c r="N22" s="17">
        <f t="shared" si="0"/>
        <v>0</v>
      </c>
      <c r="O22" s="56" t="str">
        <f t="shared" si="1"/>
        <v/>
      </c>
      <c r="P22" s="15"/>
    </row>
    <row r="23" customHeight="1" spans="1:16">
      <c r="A23" s="14"/>
      <c r="B23" s="15"/>
      <c r="C23" s="14"/>
      <c r="D23" s="243"/>
      <c r="E23" s="16"/>
      <c r="F23" s="16"/>
      <c r="G23" s="14"/>
      <c r="H23" s="249"/>
      <c r="I23" s="14"/>
      <c r="J23" s="19"/>
      <c r="K23" s="17"/>
      <c r="L23" s="17"/>
      <c r="M23" s="105"/>
      <c r="N23" s="17">
        <f t="shared" si="0"/>
        <v>0</v>
      </c>
      <c r="O23" s="56" t="str">
        <f t="shared" si="1"/>
        <v/>
      </c>
      <c r="P23" s="15"/>
    </row>
    <row r="24" customHeight="1" spans="1:16">
      <c r="A24" s="14"/>
      <c r="B24" s="15"/>
      <c r="C24" s="14"/>
      <c r="D24" s="243"/>
      <c r="E24" s="16"/>
      <c r="F24" s="16"/>
      <c r="G24" s="14"/>
      <c r="H24" s="249"/>
      <c r="I24" s="14"/>
      <c r="J24" s="19"/>
      <c r="K24" s="17"/>
      <c r="L24" s="17"/>
      <c r="M24" s="105"/>
      <c r="N24" s="17">
        <f t="shared" si="0"/>
        <v>0</v>
      </c>
      <c r="O24" s="56" t="str">
        <f t="shared" si="1"/>
        <v/>
      </c>
      <c r="P24" s="15"/>
    </row>
    <row r="25" customHeight="1" spans="1:16">
      <c r="A25" s="14"/>
      <c r="B25" s="15"/>
      <c r="C25" s="14"/>
      <c r="D25" s="243"/>
      <c r="E25" s="16"/>
      <c r="F25" s="16"/>
      <c r="G25" s="14"/>
      <c r="H25" s="249"/>
      <c r="I25" s="14"/>
      <c r="J25" s="19"/>
      <c r="K25" s="17"/>
      <c r="L25" s="17"/>
      <c r="M25" s="105"/>
      <c r="N25" s="17">
        <f t="shared" si="0"/>
        <v>0</v>
      </c>
      <c r="O25" s="56" t="str">
        <f t="shared" si="1"/>
        <v/>
      </c>
      <c r="P25" s="15"/>
    </row>
    <row r="26" customHeight="1" spans="1:16">
      <c r="A26" s="110" t="s">
        <v>329</v>
      </c>
      <c r="B26" s="110"/>
      <c r="C26" s="110"/>
      <c r="D26" s="110"/>
      <c r="E26" s="110"/>
      <c r="F26" s="110"/>
      <c r="G26" s="14"/>
      <c r="H26" s="249"/>
      <c r="I26" s="14"/>
      <c r="J26" s="17">
        <f>SUM(J8:J25)</f>
        <v>0</v>
      </c>
      <c r="K26" s="17">
        <f>SUM(K8:K25)</f>
        <v>0</v>
      </c>
      <c r="L26" s="17">
        <f>SUM(L8:L25)</f>
        <v>0</v>
      </c>
      <c r="M26" s="105"/>
      <c r="N26" s="17">
        <f>SUM(N8:N25)</f>
        <v>0</v>
      </c>
      <c r="O26" s="56" t="str">
        <f t="shared" si="1"/>
        <v/>
      </c>
      <c r="P26" s="15"/>
    </row>
    <row r="27" customHeight="1" spans="1:16">
      <c r="A27" s="110" t="s">
        <v>673</v>
      </c>
      <c r="B27" s="110"/>
      <c r="C27" s="110"/>
      <c r="D27" s="110"/>
      <c r="E27" s="110"/>
      <c r="F27" s="110"/>
      <c r="G27" s="14"/>
      <c r="H27" s="249"/>
      <c r="I27" s="14"/>
      <c r="J27" s="17"/>
      <c r="K27" s="17"/>
      <c r="L27" s="17"/>
      <c r="M27" s="105"/>
      <c r="N27" s="17">
        <v>0</v>
      </c>
      <c r="O27" s="56" t="str">
        <f t="shared" si="1"/>
        <v/>
      </c>
      <c r="P27" s="15"/>
    </row>
    <row r="28" customHeight="1" spans="1:16">
      <c r="A28" s="110" t="s">
        <v>343</v>
      </c>
      <c r="B28" s="110"/>
      <c r="C28" s="110"/>
      <c r="D28" s="110"/>
      <c r="E28" s="110"/>
      <c r="F28" s="110"/>
      <c r="G28" s="14"/>
      <c r="H28" s="14"/>
      <c r="I28" s="14"/>
      <c r="J28" s="17">
        <f>J26-J27</f>
        <v>0</v>
      </c>
      <c r="K28" s="17">
        <f>K26-K27</f>
        <v>0</v>
      </c>
      <c r="L28" s="17">
        <f>L26-L27</f>
        <v>0</v>
      </c>
      <c r="M28" s="105"/>
      <c r="N28" s="17">
        <f>N26-N27</f>
        <v>0</v>
      </c>
      <c r="O28" s="56" t="str">
        <f t="shared" si="1"/>
        <v/>
      </c>
      <c r="P28" s="15"/>
    </row>
    <row r="29" customHeight="1" spans="1:16">
      <c r="A29" s="22" t="e">
        <f>#REF!&amp;#REF!</f>
        <v>#REF!</v>
      </c>
      <c r="B29" s="9"/>
      <c r="C29" s="9"/>
      <c r="D29" s="9"/>
      <c r="E29" s="9"/>
      <c r="F29" s="9"/>
      <c r="G29" s="9"/>
      <c r="H29" s="9"/>
      <c r="I29" s="9"/>
      <c r="J29" s="9"/>
      <c r="K29" s="9"/>
      <c r="L29" s="8" t="e">
        <f>"评估人员："&amp;#REF!</f>
        <v>#REF!</v>
      </c>
      <c r="M29" s="23"/>
      <c r="N29" s="23"/>
      <c r="O29" s="23"/>
      <c r="P29" s="9"/>
    </row>
    <row r="30" customHeight="1" spans="1:16">
      <c r="A30" s="22" t="e">
        <f>CONCATENATE(#REF!,#REF!,#REF!,#REF!,#REF!,#REF!,#REF!)</f>
        <v>#REF!</v>
      </c>
      <c r="B30" s="9"/>
      <c r="C30" s="9"/>
      <c r="D30" s="9"/>
      <c r="E30" s="9"/>
      <c r="F30" s="9"/>
      <c r="G30" s="9"/>
      <c r="H30" s="9"/>
      <c r="I30" s="9"/>
      <c r="J30" s="9"/>
      <c r="K30" s="9"/>
      <c r="L30" s="23"/>
      <c r="M30" s="23"/>
      <c r="N30" s="23"/>
      <c r="O30" s="23"/>
      <c r="P30" s="9"/>
    </row>
  </sheetData>
  <mergeCells count="19">
    <mergeCell ref="A2:P2"/>
    <mergeCell ref="A3:P3"/>
    <mergeCell ref="A4:P4"/>
    <mergeCell ref="J6:K6"/>
    <mergeCell ref="L6:N6"/>
    <mergeCell ref="A26:F26"/>
    <mergeCell ref="A27:F27"/>
    <mergeCell ref="A28:F28"/>
    <mergeCell ref="A6:A7"/>
    <mergeCell ref="B6:B7"/>
    <mergeCell ref="C6:C7"/>
    <mergeCell ref="D6:D7"/>
    <mergeCell ref="E6:E7"/>
    <mergeCell ref="F6:F7"/>
    <mergeCell ref="G6:G7"/>
    <mergeCell ref="H6:H7"/>
    <mergeCell ref="I6:I7"/>
    <mergeCell ref="O6:O7"/>
    <mergeCell ref="P6:P7"/>
  </mergeCells>
  <dataValidations count="1">
    <dataValidation type="list" allowBlank="1" showInputMessage="1" showErrorMessage="1" sqref="H8:H27">
      <formula1>"m2,m3"</formula1>
    </dataValidation>
  </dataValidations>
  <hyperlinks>
    <hyperlink ref="A1" location="索引目录!E44" display="返回索引页"/>
    <hyperlink ref="B1" location="固定资产汇总!B9" display="返回固定资产汇总表"/>
  </hyperlinks>
  <printOptions horizontalCentered="1"/>
  <pageMargins left="0.354166666666667" right="0.354166666666667" top="0.786805555555556" bottom="0.314583333333333" header="0.984027777777778" footer="0.314583333333333"/>
  <pageSetup paperSize="9" fitToHeight="0" orientation="landscape"/>
  <headerFooter alignWithMargins="0">
    <oddHeader>&amp;R&amp;"宋体,常规"&amp;10表&amp;"Times New Roman,常规"4-6-2
&amp;"宋体,常规"共&amp;"Times New Roman,常规"&amp;N&amp;"宋体,常规"页第&amp;"Times New Roman,常规"&amp;P&amp;"宋体,常规"页</oddHead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H9" sqref="H9"/>
    </sheetView>
  </sheetViews>
  <sheetFormatPr defaultColWidth="9" defaultRowHeight="15.75" customHeight="1"/>
  <cols>
    <col min="1" max="1" width="4.5" customWidth="1"/>
    <col min="2" max="2" width="11.25" customWidth="1"/>
    <col min="3" max="3" width="8" customWidth="1"/>
    <col min="4" max="4" width="4.75" customWidth="1"/>
    <col min="5" max="5" width="13.5" customWidth="1"/>
    <col min="6" max="6" width="5" customWidth="1"/>
    <col min="7" max="7" width="4.33333333333333" customWidth="1"/>
    <col min="8" max="8" width="7.5" customWidth="1"/>
    <col min="9" max="10" width="11" customWidth="1"/>
    <col min="11" max="11" width="10.3333333333333" customWidth="1" outlineLevel="1"/>
    <col min="12" max="12" width="7.08333333333333" customWidth="1" outlineLevel="1"/>
    <col min="13" max="13" width="9.08333333333333" customWidth="1" outlineLevel="1"/>
    <col min="14" max="14" width="5.75" customWidth="1" outlineLevel="1"/>
    <col min="15" max="15" width="7.25" customWidth="1"/>
  </cols>
  <sheetData>
    <row r="1" ht="24" spans="1:15">
      <c r="A1" s="1" t="s">
        <v>126</v>
      </c>
      <c r="B1" s="2" t="s">
        <v>661</v>
      </c>
      <c r="C1" s="111"/>
      <c r="D1" s="3"/>
      <c r="E1" s="3"/>
      <c r="F1" s="3"/>
      <c r="G1" s="3"/>
      <c r="H1" s="3"/>
      <c r="I1" s="3"/>
      <c r="J1" s="3"/>
      <c r="K1" s="4"/>
      <c r="L1" s="4"/>
      <c r="M1" s="4"/>
      <c r="N1" s="4"/>
      <c r="O1" s="3"/>
    </row>
    <row r="2" ht="30" hidden="1" customHeight="1" spans="1:15">
      <c r="A2" s="5" t="s">
        <v>674</v>
      </c>
      <c r="B2" s="5"/>
      <c r="C2" s="5"/>
      <c r="D2" s="5"/>
      <c r="E2" s="5"/>
      <c r="F2" s="5"/>
      <c r="G2" s="5"/>
      <c r="H2" s="5"/>
      <c r="I2" s="5"/>
      <c r="J2" s="5"/>
      <c r="K2" s="5"/>
      <c r="L2" s="5"/>
      <c r="M2" s="5"/>
      <c r="N2" s="5"/>
      <c r="O2" s="5"/>
    </row>
    <row r="3" ht="30" customHeight="1" spans="1:15">
      <c r="A3" s="5" t="s">
        <v>675</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7"/>
      <c r="J4" s="7"/>
      <c r="K4" s="7"/>
      <c r="L4" s="7"/>
      <c r="M4" s="7"/>
      <c r="N4" s="7"/>
      <c r="O4" s="7"/>
    </row>
    <row r="5" customHeight="1" spans="1:15">
      <c r="A5" s="8" t="e">
        <f>#REF!&amp;#REF!</f>
        <v>#REF!</v>
      </c>
      <c r="B5" s="9"/>
      <c r="C5" s="112"/>
      <c r="D5" s="9"/>
      <c r="E5" s="9"/>
      <c r="F5" s="9"/>
      <c r="G5" s="239"/>
      <c r="H5" s="239"/>
      <c r="I5" s="9"/>
      <c r="J5" s="9"/>
      <c r="K5" s="10"/>
      <c r="L5" s="10"/>
      <c r="M5" s="10"/>
      <c r="N5" s="10"/>
      <c r="O5" s="11" t="s">
        <v>159</v>
      </c>
    </row>
    <row r="6" ht="19.5" customHeight="1" spans="1:15">
      <c r="A6" s="133" t="s">
        <v>161</v>
      </c>
      <c r="B6" s="133" t="s">
        <v>398</v>
      </c>
      <c r="C6" s="126" t="s">
        <v>676</v>
      </c>
      <c r="D6" s="126" t="s">
        <v>677</v>
      </c>
      <c r="E6" s="133" t="s">
        <v>678</v>
      </c>
      <c r="F6" s="126" t="s">
        <v>679</v>
      </c>
      <c r="G6" s="126" t="s">
        <v>680</v>
      </c>
      <c r="H6" s="135" t="s">
        <v>638</v>
      </c>
      <c r="I6" s="145" t="s">
        <v>196</v>
      </c>
      <c r="J6" s="146"/>
      <c r="K6" s="12" t="s">
        <v>197</v>
      </c>
      <c r="L6" s="12"/>
      <c r="M6" s="12"/>
      <c r="N6" s="57" t="s">
        <v>269</v>
      </c>
      <c r="O6" s="244" t="s">
        <v>164</v>
      </c>
    </row>
    <row r="7" ht="19.5" customHeight="1" spans="1:15">
      <c r="A7" s="133"/>
      <c r="B7" s="133"/>
      <c r="C7" s="126"/>
      <c r="D7" s="126"/>
      <c r="E7" s="133" t="s">
        <v>681</v>
      </c>
      <c r="F7" s="126"/>
      <c r="G7" s="126"/>
      <c r="H7" s="135"/>
      <c r="I7" s="147" t="s">
        <v>643</v>
      </c>
      <c r="J7" s="148" t="s">
        <v>644</v>
      </c>
      <c r="K7" s="12" t="s">
        <v>643</v>
      </c>
      <c r="L7" s="12" t="s">
        <v>527</v>
      </c>
      <c r="M7" s="12" t="s">
        <v>644</v>
      </c>
      <c r="N7" s="12"/>
      <c r="O7" s="148"/>
    </row>
    <row r="8" customHeight="1" spans="1:15">
      <c r="A8" s="240"/>
      <c r="B8" s="240"/>
      <c r="C8" s="241"/>
      <c r="D8" s="28"/>
      <c r="E8" s="28"/>
      <c r="F8" s="28"/>
      <c r="G8" s="28"/>
      <c r="H8" s="242"/>
      <c r="I8" s="19"/>
      <c r="J8" s="17"/>
      <c r="K8" s="17"/>
      <c r="L8" s="105"/>
      <c r="M8" s="17">
        <f>ROUND(K8*L8/100,0)</f>
        <v>0</v>
      </c>
      <c r="N8" s="56" t="str">
        <f>IF(J8=0,"",(M8-J8)/J8*100)</f>
        <v/>
      </c>
      <c r="O8" s="15"/>
    </row>
    <row r="9" customHeight="1" spans="1:15">
      <c r="A9" s="14"/>
      <c r="B9" s="15"/>
      <c r="C9" s="243"/>
      <c r="D9" s="14"/>
      <c r="E9" s="14"/>
      <c r="F9" s="14"/>
      <c r="G9" s="14"/>
      <c r="H9" s="14"/>
      <c r="I9" s="19"/>
      <c r="J9" s="17"/>
      <c r="K9" s="17"/>
      <c r="L9" s="105"/>
      <c r="M9" s="17">
        <f t="shared" ref="M9:M25" si="0">ROUND(K9*L9/100,0)</f>
        <v>0</v>
      </c>
      <c r="N9" s="56" t="str">
        <f t="shared" ref="N9:N28" si="1">IF(J9=0,"",(M9-J9)/J9*100)</f>
        <v/>
      </c>
      <c r="O9" s="15"/>
    </row>
    <row r="10" customHeight="1" spans="1:15">
      <c r="A10" s="14"/>
      <c r="B10" s="15"/>
      <c r="C10" s="243"/>
      <c r="D10" s="14"/>
      <c r="E10" s="14"/>
      <c r="F10" s="14"/>
      <c r="G10" s="14"/>
      <c r="H10" s="14"/>
      <c r="I10" s="19"/>
      <c r="J10" s="17"/>
      <c r="K10" s="17"/>
      <c r="L10" s="105"/>
      <c r="M10" s="17">
        <f t="shared" si="0"/>
        <v>0</v>
      </c>
      <c r="N10" s="56" t="str">
        <f t="shared" si="1"/>
        <v/>
      </c>
      <c r="O10" s="15"/>
    </row>
    <row r="11" customHeight="1" spans="1:15">
      <c r="A11" s="14"/>
      <c r="B11" s="15"/>
      <c r="C11" s="243"/>
      <c r="D11" s="14"/>
      <c r="E11" s="14"/>
      <c r="F11" s="14"/>
      <c r="G11" s="14"/>
      <c r="H11" s="14"/>
      <c r="I11" s="19"/>
      <c r="J11" s="17"/>
      <c r="K11" s="17"/>
      <c r="L11" s="105"/>
      <c r="M11" s="17">
        <f t="shared" si="0"/>
        <v>0</v>
      </c>
      <c r="N11" s="56" t="str">
        <f t="shared" si="1"/>
        <v/>
      </c>
      <c r="O11" s="15"/>
    </row>
    <row r="12" customHeight="1" spans="1:15">
      <c r="A12" s="14"/>
      <c r="B12" s="15"/>
      <c r="C12" s="243"/>
      <c r="D12" s="14"/>
      <c r="E12" s="14"/>
      <c r="F12" s="14"/>
      <c r="G12" s="14"/>
      <c r="H12" s="14"/>
      <c r="I12" s="19"/>
      <c r="J12" s="17"/>
      <c r="K12" s="17"/>
      <c r="L12" s="105"/>
      <c r="M12" s="17">
        <f t="shared" si="0"/>
        <v>0</v>
      </c>
      <c r="N12" s="56" t="str">
        <f t="shared" si="1"/>
        <v/>
      </c>
      <c r="O12" s="15"/>
    </row>
    <row r="13" customHeight="1" spans="1:15">
      <c r="A13" s="14"/>
      <c r="B13" s="15"/>
      <c r="C13" s="243"/>
      <c r="D13" s="14"/>
      <c r="E13" s="14"/>
      <c r="F13" s="14"/>
      <c r="G13" s="14"/>
      <c r="H13" s="14"/>
      <c r="I13" s="19"/>
      <c r="J13" s="17"/>
      <c r="K13" s="17"/>
      <c r="L13" s="105"/>
      <c r="M13" s="17">
        <f t="shared" si="0"/>
        <v>0</v>
      </c>
      <c r="N13" s="56" t="str">
        <f t="shared" si="1"/>
        <v/>
      </c>
      <c r="O13" s="15"/>
    </row>
    <row r="14" customHeight="1" spans="1:15">
      <c r="A14" s="14"/>
      <c r="B14" s="15"/>
      <c r="C14" s="243"/>
      <c r="D14" s="14"/>
      <c r="E14" s="14"/>
      <c r="F14" s="14"/>
      <c r="G14" s="14"/>
      <c r="H14" s="14"/>
      <c r="I14" s="19"/>
      <c r="J14" s="17"/>
      <c r="K14" s="17"/>
      <c r="L14" s="105"/>
      <c r="M14" s="17">
        <f t="shared" si="0"/>
        <v>0</v>
      </c>
      <c r="N14" s="56" t="str">
        <f t="shared" si="1"/>
        <v/>
      </c>
      <c r="O14" s="15"/>
    </row>
    <row r="15" customHeight="1" spans="1:15">
      <c r="A15" s="14"/>
      <c r="B15" s="15"/>
      <c r="C15" s="243"/>
      <c r="D15" s="14"/>
      <c r="E15" s="14"/>
      <c r="F15" s="14"/>
      <c r="G15" s="14"/>
      <c r="H15" s="14"/>
      <c r="I15" s="19"/>
      <c r="J15" s="17"/>
      <c r="K15" s="17"/>
      <c r="L15" s="105"/>
      <c r="M15" s="17">
        <f t="shared" si="0"/>
        <v>0</v>
      </c>
      <c r="N15" s="56" t="str">
        <f t="shared" si="1"/>
        <v/>
      </c>
      <c r="O15" s="15"/>
    </row>
    <row r="16" customHeight="1" spans="1:15">
      <c r="A16" s="14"/>
      <c r="B16" s="15"/>
      <c r="C16" s="243"/>
      <c r="D16" s="14"/>
      <c r="E16" s="14"/>
      <c r="F16" s="14"/>
      <c r="G16" s="14"/>
      <c r="H16" s="14"/>
      <c r="I16" s="19"/>
      <c r="J16" s="17"/>
      <c r="K16" s="17"/>
      <c r="L16" s="105"/>
      <c r="M16" s="17">
        <f t="shared" si="0"/>
        <v>0</v>
      </c>
      <c r="N16" s="56" t="str">
        <f t="shared" si="1"/>
        <v/>
      </c>
      <c r="O16" s="15"/>
    </row>
    <row r="17" customHeight="1" spans="1:15">
      <c r="A17" s="14"/>
      <c r="B17" s="15"/>
      <c r="C17" s="243"/>
      <c r="D17" s="14"/>
      <c r="E17" s="14"/>
      <c r="F17" s="14"/>
      <c r="G17" s="14"/>
      <c r="H17" s="14"/>
      <c r="I17" s="19"/>
      <c r="J17" s="17"/>
      <c r="K17" s="17"/>
      <c r="L17" s="105"/>
      <c r="M17" s="17">
        <f t="shared" si="0"/>
        <v>0</v>
      </c>
      <c r="N17" s="56" t="str">
        <f t="shared" si="1"/>
        <v/>
      </c>
      <c r="O17" s="15"/>
    </row>
    <row r="18" customHeight="1" spans="1:15">
      <c r="A18" s="14"/>
      <c r="B18" s="15"/>
      <c r="C18" s="243"/>
      <c r="D18" s="14"/>
      <c r="E18" s="14"/>
      <c r="F18" s="14"/>
      <c r="G18" s="14"/>
      <c r="H18" s="14"/>
      <c r="I18" s="19"/>
      <c r="J18" s="17"/>
      <c r="K18" s="17"/>
      <c r="L18" s="105"/>
      <c r="M18" s="17">
        <f t="shared" si="0"/>
        <v>0</v>
      </c>
      <c r="N18" s="56" t="str">
        <f t="shared" si="1"/>
        <v/>
      </c>
      <c r="O18" s="15"/>
    </row>
    <row r="19" customHeight="1" spans="1:15">
      <c r="A19" s="14"/>
      <c r="B19" s="15"/>
      <c r="C19" s="243"/>
      <c r="D19" s="14"/>
      <c r="E19" s="14"/>
      <c r="F19" s="14"/>
      <c r="G19" s="14"/>
      <c r="H19" s="14"/>
      <c r="I19" s="19"/>
      <c r="J19" s="17"/>
      <c r="K19" s="17"/>
      <c r="L19" s="105"/>
      <c r="M19" s="17">
        <f t="shared" si="0"/>
        <v>0</v>
      </c>
      <c r="N19" s="56" t="str">
        <f t="shared" si="1"/>
        <v/>
      </c>
      <c r="O19" s="15"/>
    </row>
    <row r="20" customHeight="1" spans="1:15">
      <c r="A20" s="14"/>
      <c r="B20" s="15"/>
      <c r="C20" s="243"/>
      <c r="D20" s="14"/>
      <c r="E20" s="14"/>
      <c r="F20" s="14"/>
      <c r="G20" s="14"/>
      <c r="H20" s="14"/>
      <c r="I20" s="19"/>
      <c r="J20" s="17"/>
      <c r="K20" s="17"/>
      <c r="L20" s="105"/>
      <c r="M20" s="17">
        <f t="shared" si="0"/>
        <v>0</v>
      </c>
      <c r="N20" s="56" t="str">
        <f t="shared" si="1"/>
        <v/>
      </c>
      <c r="O20" s="15"/>
    </row>
    <row r="21" customHeight="1" spans="1:15">
      <c r="A21" s="14"/>
      <c r="B21" s="15"/>
      <c r="C21" s="243"/>
      <c r="D21" s="14"/>
      <c r="E21" s="14"/>
      <c r="F21" s="14"/>
      <c r="G21" s="14"/>
      <c r="H21" s="14"/>
      <c r="I21" s="19"/>
      <c r="J21" s="17"/>
      <c r="K21" s="17"/>
      <c r="L21" s="105"/>
      <c r="M21" s="17">
        <f t="shared" si="0"/>
        <v>0</v>
      </c>
      <c r="N21" s="56" t="str">
        <f t="shared" si="1"/>
        <v/>
      </c>
      <c r="O21" s="15"/>
    </row>
    <row r="22" customHeight="1" spans="1:15">
      <c r="A22" s="14"/>
      <c r="B22" s="15"/>
      <c r="C22" s="243"/>
      <c r="D22" s="14"/>
      <c r="E22" s="14"/>
      <c r="F22" s="14"/>
      <c r="G22" s="14"/>
      <c r="H22" s="14"/>
      <c r="I22" s="19"/>
      <c r="J22" s="17"/>
      <c r="K22" s="17"/>
      <c r="L22" s="105"/>
      <c r="M22" s="17">
        <f t="shared" si="0"/>
        <v>0</v>
      </c>
      <c r="N22" s="56" t="str">
        <f t="shared" si="1"/>
        <v/>
      </c>
      <c r="O22" s="15"/>
    </row>
    <row r="23" customHeight="1" spans="1:15">
      <c r="A23" s="14"/>
      <c r="B23" s="15"/>
      <c r="C23" s="243"/>
      <c r="D23" s="14"/>
      <c r="E23" s="14"/>
      <c r="F23" s="14"/>
      <c r="G23" s="14"/>
      <c r="H23" s="14"/>
      <c r="I23" s="19"/>
      <c r="J23" s="17"/>
      <c r="K23" s="17"/>
      <c r="L23" s="105"/>
      <c r="M23" s="17">
        <f t="shared" si="0"/>
        <v>0</v>
      </c>
      <c r="N23" s="56" t="str">
        <f t="shared" si="1"/>
        <v/>
      </c>
      <c r="O23" s="15"/>
    </row>
    <row r="24" customHeight="1" spans="1:15">
      <c r="A24" s="14"/>
      <c r="B24" s="15"/>
      <c r="C24" s="243"/>
      <c r="D24" s="14"/>
      <c r="E24" s="14"/>
      <c r="F24" s="14"/>
      <c r="G24" s="14"/>
      <c r="H24" s="14"/>
      <c r="I24" s="19"/>
      <c r="J24" s="17"/>
      <c r="K24" s="17"/>
      <c r="L24" s="105"/>
      <c r="M24" s="17">
        <f t="shared" si="0"/>
        <v>0</v>
      </c>
      <c r="N24" s="56" t="str">
        <f t="shared" si="1"/>
        <v/>
      </c>
      <c r="O24" s="15"/>
    </row>
    <row r="25" customHeight="1" spans="1:15">
      <c r="A25" s="14"/>
      <c r="B25" s="15"/>
      <c r="C25" s="243"/>
      <c r="D25" s="14"/>
      <c r="E25" s="14"/>
      <c r="F25" s="14"/>
      <c r="G25" s="14"/>
      <c r="H25" s="14"/>
      <c r="I25" s="19"/>
      <c r="J25" s="17"/>
      <c r="K25" s="17"/>
      <c r="L25" s="105"/>
      <c r="M25" s="17">
        <f t="shared" si="0"/>
        <v>0</v>
      </c>
      <c r="N25" s="56" t="str">
        <f t="shared" si="1"/>
        <v/>
      </c>
      <c r="O25" s="15"/>
    </row>
    <row r="26" customHeight="1" spans="1:15">
      <c r="A26" s="110" t="s">
        <v>329</v>
      </c>
      <c r="B26" s="110"/>
      <c r="C26" s="110"/>
      <c r="D26" s="110"/>
      <c r="E26" s="110"/>
      <c r="F26" s="110"/>
      <c r="G26" s="14"/>
      <c r="H26" s="14"/>
      <c r="I26" s="17">
        <f>SUM(I8:I25)</f>
        <v>0</v>
      </c>
      <c r="J26" s="17">
        <f>SUM(J8:J25)</f>
        <v>0</v>
      </c>
      <c r="K26" s="17">
        <f>SUM(K8:K25)</f>
        <v>0</v>
      </c>
      <c r="L26" s="105"/>
      <c r="M26" s="17">
        <f>SUM(M8:M25)</f>
        <v>0</v>
      </c>
      <c r="N26" s="56" t="str">
        <f t="shared" si="1"/>
        <v/>
      </c>
      <c r="O26" s="15"/>
    </row>
    <row r="27" customHeight="1" spans="1:15">
      <c r="A27" s="110" t="s">
        <v>682</v>
      </c>
      <c r="B27" s="110"/>
      <c r="C27" s="110"/>
      <c r="D27" s="110"/>
      <c r="E27" s="110"/>
      <c r="F27" s="110"/>
      <c r="G27" s="14"/>
      <c r="H27" s="14"/>
      <c r="I27" s="17"/>
      <c r="J27" s="17"/>
      <c r="K27" s="17"/>
      <c r="L27" s="105"/>
      <c r="M27" s="17">
        <v>0</v>
      </c>
      <c r="N27" s="56" t="str">
        <f t="shared" si="1"/>
        <v/>
      </c>
      <c r="O27" s="15"/>
    </row>
    <row r="28" customHeight="1" spans="1:15">
      <c r="A28" s="110" t="s">
        <v>343</v>
      </c>
      <c r="B28" s="110"/>
      <c r="C28" s="110"/>
      <c r="D28" s="110"/>
      <c r="E28" s="110"/>
      <c r="F28" s="110"/>
      <c r="G28" s="14"/>
      <c r="H28" s="14"/>
      <c r="I28" s="17">
        <f>I26-I27</f>
        <v>0</v>
      </c>
      <c r="J28" s="17">
        <f>J26-J27</f>
        <v>0</v>
      </c>
      <c r="K28" s="17">
        <f>K26-K27</f>
        <v>0</v>
      </c>
      <c r="L28" s="105"/>
      <c r="M28" s="17">
        <f>M26-M27</f>
        <v>0</v>
      </c>
      <c r="N28" s="56" t="str">
        <f t="shared" si="1"/>
        <v/>
      </c>
      <c r="O28" s="15"/>
    </row>
    <row r="29" customHeight="1" spans="1:15">
      <c r="A29" s="22" t="e">
        <f>#REF!&amp;#REF!</f>
        <v>#REF!</v>
      </c>
      <c r="B29" s="9"/>
      <c r="C29" s="112"/>
      <c r="D29" s="9"/>
      <c r="E29" s="9"/>
      <c r="F29" s="9"/>
      <c r="G29" s="9"/>
      <c r="H29" s="9"/>
      <c r="I29" s="9"/>
      <c r="J29" s="9"/>
      <c r="K29" s="8" t="e">
        <f>"评估人员："&amp;#REF!</f>
        <v>#REF!</v>
      </c>
      <c r="L29" s="23"/>
      <c r="M29" s="23"/>
      <c r="N29" s="23"/>
      <c r="O29" s="9"/>
    </row>
    <row r="30" customHeight="1" spans="1:15">
      <c r="A30" s="22" t="e">
        <f>CONCATENATE(#REF!,#REF!,#REF!,#REF!,#REF!,#REF!,#REF!)</f>
        <v>#REF!</v>
      </c>
      <c r="B30" s="9"/>
      <c r="C30" s="112"/>
      <c r="D30" s="9"/>
      <c r="E30" s="9"/>
      <c r="F30" s="9"/>
      <c r="G30" s="9"/>
      <c r="H30" s="9"/>
      <c r="I30" s="9"/>
      <c r="J30" s="9"/>
      <c r="K30" s="23"/>
      <c r="L30" s="23"/>
      <c r="M30" s="23"/>
      <c r="N30" s="23"/>
      <c r="O30" s="9"/>
    </row>
  </sheetData>
  <mergeCells count="17">
    <mergeCell ref="A2:O2"/>
    <mergeCell ref="A3:O3"/>
    <mergeCell ref="A4:O4"/>
    <mergeCell ref="I6:J6"/>
    <mergeCell ref="K6:M6"/>
    <mergeCell ref="A26:F26"/>
    <mergeCell ref="A27:F27"/>
    <mergeCell ref="A28:F28"/>
    <mergeCell ref="A6:A7"/>
    <mergeCell ref="B6:B7"/>
    <mergeCell ref="C6:C7"/>
    <mergeCell ref="D6:D7"/>
    <mergeCell ref="F6:F7"/>
    <mergeCell ref="G6:G7"/>
    <mergeCell ref="H6:H7"/>
    <mergeCell ref="N6:N7"/>
    <mergeCell ref="O6:O7"/>
  </mergeCells>
  <hyperlinks>
    <hyperlink ref="A1" location="索引目录!E45" display="返回索引页"/>
    <hyperlink ref="B1" location="固定资产汇总!B10" display="返回固定资产汇总表"/>
  </hyperlinks>
  <printOptions horizontalCentered="1"/>
  <pageMargins left="0.354166666666667" right="0.354166666666667" top="0.786805555555556" bottom="0.275" header="1.02361111111111" footer="0.314583333333333"/>
  <pageSetup paperSize="9" fitToHeight="0" orientation="landscape"/>
  <headerFooter alignWithMargins="0">
    <oddHeader>&amp;R&amp;"宋体,常规"&amp;10表&amp;"Times New Roman,常规"4-6-3
&amp;"宋体,常规"共&amp;"Times New Roman,常规"&amp;N&amp;"宋体,常规"页第&amp;"Times New Roman,常规"&amp;P&amp;"宋体,常规"页</oddHead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8"/>
  <sheetViews>
    <sheetView topLeftCell="A2" workbookViewId="0">
      <pane xSplit="4" ySplit="6" topLeftCell="E42" activePane="bottomRight" state="frozen"/>
      <selection/>
      <selection pane="topRight"/>
      <selection pane="bottomLeft"/>
      <selection pane="bottomRight" activeCell="H45" sqref="H45"/>
    </sheetView>
  </sheetViews>
  <sheetFormatPr defaultColWidth="9" defaultRowHeight="15.75" customHeight="1"/>
  <cols>
    <col min="1" max="1" width="4.33333333333333" style="178" customWidth="1"/>
    <col min="2" max="2" width="9.75" style="178" customWidth="1"/>
    <col min="3" max="3" width="14.25" style="178" customWidth="1"/>
    <col min="4" max="5" width="22.5833333333333" style="178" customWidth="1"/>
    <col min="6" max="6" width="4.58333333333333" style="178" customWidth="1"/>
    <col min="7" max="8" width="7.08333333333333" style="178" customWidth="1"/>
    <col min="9" max="9" width="5.83333333333333" style="179" customWidth="1"/>
    <col min="10" max="10" width="11.0833333333333" style="179" customWidth="1"/>
    <col min="11" max="11" width="10.75" style="179" customWidth="1"/>
    <col min="12" max="12" width="6.5" style="179" hidden="1" customWidth="1" outlineLevel="1"/>
    <col min="13" max="13" width="8.33333333333333" style="179" hidden="1" customWidth="1" outlineLevel="1"/>
    <col min="14" max="15" width="11" style="179" hidden="1" customWidth="1" outlineLevel="1"/>
    <col min="16" max="16" width="5.75" style="178" hidden="1" customWidth="1" outlineLevel="1"/>
    <col min="17" max="17" width="12.0833333333333" style="180" hidden="1" customWidth="1" outlineLevel="1"/>
    <col min="18" max="18" width="25.8333333333333" style="178" customWidth="1" collapsed="1"/>
    <col min="19" max="19" width="2.25" style="178" customWidth="1"/>
    <col min="20" max="16384" width="9" style="178"/>
  </cols>
  <sheetData>
    <row r="1" ht="15.6" spans="1:18">
      <c r="A1" s="181" t="s">
        <v>126</v>
      </c>
      <c r="B1" s="182" t="s">
        <v>661</v>
      </c>
      <c r="C1" s="183"/>
      <c r="D1" s="183"/>
      <c r="E1" s="183"/>
      <c r="F1" s="183"/>
      <c r="G1" s="183"/>
      <c r="H1" s="183"/>
      <c r="I1" s="199"/>
      <c r="J1" s="199"/>
      <c r="K1" s="199"/>
      <c r="L1" s="200"/>
      <c r="M1" s="200"/>
      <c r="N1" s="200"/>
      <c r="O1" s="200"/>
      <c r="P1" s="201"/>
      <c r="Q1" s="201"/>
      <c r="R1" s="183"/>
    </row>
    <row r="2" ht="27.65" hidden="1" customHeight="1" spans="1:18">
      <c r="A2" s="184" t="s">
        <v>683</v>
      </c>
      <c r="B2" s="184"/>
      <c r="C2" s="184"/>
      <c r="D2" s="184"/>
      <c r="E2" s="184"/>
      <c r="F2" s="184"/>
      <c r="G2" s="184"/>
      <c r="H2" s="184"/>
      <c r="I2" s="184"/>
      <c r="J2" s="184"/>
      <c r="K2" s="184"/>
      <c r="L2" s="184"/>
      <c r="M2" s="184"/>
      <c r="N2" s="184"/>
      <c r="O2" s="184"/>
      <c r="P2" s="184"/>
      <c r="Q2" s="184"/>
      <c r="R2" s="184"/>
    </row>
    <row r="3" ht="24.75" customHeight="1" spans="1:18">
      <c r="A3" s="184" t="s">
        <v>684</v>
      </c>
      <c r="B3" s="184"/>
      <c r="C3" s="184"/>
      <c r="D3" s="184"/>
      <c r="E3" s="184"/>
      <c r="F3" s="184"/>
      <c r="G3" s="184"/>
      <c r="H3" s="184"/>
      <c r="I3" s="184"/>
      <c r="J3" s="184"/>
      <c r="K3" s="184"/>
      <c r="L3" s="184"/>
      <c r="M3" s="184"/>
      <c r="N3" s="184"/>
      <c r="O3" s="184"/>
      <c r="P3" s="184"/>
      <c r="Q3" s="184"/>
      <c r="R3" s="184"/>
    </row>
    <row r="4" ht="14.15" customHeight="1" spans="1:18">
      <c r="A4" s="185" t="e">
        <f>CONCATENATE(#REF!,#REF!,#REF!,#REF!,#REF!,#REF!,#REF!)</f>
        <v>#REF!</v>
      </c>
      <c r="B4" s="185"/>
      <c r="C4" s="185"/>
      <c r="D4" s="185"/>
      <c r="E4" s="185"/>
      <c r="F4" s="185"/>
      <c r="G4" s="186"/>
      <c r="H4" s="186"/>
      <c r="I4" s="186"/>
      <c r="J4" s="186"/>
      <c r="K4" s="186"/>
      <c r="L4" s="186"/>
      <c r="M4" s="186"/>
      <c r="N4" s="186"/>
      <c r="O4" s="186"/>
      <c r="P4" s="186"/>
      <c r="Q4" s="186"/>
      <c r="R4" s="186"/>
    </row>
    <row r="5" customHeight="1" spans="1:18">
      <c r="A5" s="187" t="e">
        <f>#REF!&amp;#REF!</f>
        <v>#REF!</v>
      </c>
      <c r="B5" s="187"/>
      <c r="C5" s="188"/>
      <c r="D5" s="188"/>
      <c r="E5" s="188"/>
      <c r="F5" s="188"/>
      <c r="G5" s="188"/>
      <c r="H5" s="188"/>
      <c r="I5" s="202"/>
      <c r="J5" s="202"/>
      <c r="K5" s="202"/>
      <c r="L5" s="203"/>
      <c r="M5" s="203"/>
      <c r="N5" s="203"/>
      <c r="O5" s="203"/>
      <c r="P5" s="204"/>
      <c r="Q5" s="223"/>
      <c r="R5" s="224" t="s">
        <v>159</v>
      </c>
    </row>
    <row r="6" ht="18" customHeight="1" spans="1:18">
      <c r="A6" s="189" t="s">
        <v>161</v>
      </c>
      <c r="B6" s="190" t="s">
        <v>685</v>
      </c>
      <c r="C6" s="190" t="s">
        <v>686</v>
      </c>
      <c r="D6" s="190" t="s">
        <v>399</v>
      </c>
      <c r="E6" s="190" t="s">
        <v>526</v>
      </c>
      <c r="F6" s="190" t="s">
        <v>400</v>
      </c>
      <c r="G6" s="191" t="s">
        <v>687</v>
      </c>
      <c r="H6" s="191" t="s">
        <v>525</v>
      </c>
      <c r="I6" s="205" t="s">
        <v>196</v>
      </c>
      <c r="J6" s="206"/>
      <c r="K6" s="207"/>
      <c r="L6" s="208" t="s">
        <v>197</v>
      </c>
      <c r="M6" s="209"/>
      <c r="N6" s="209"/>
      <c r="O6" s="210"/>
      <c r="P6" s="211" t="s">
        <v>269</v>
      </c>
      <c r="Q6" s="211" t="s">
        <v>403</v>
      </c>
      <c r="R6" s="225" t="s">
        <v>164</v>
      </c>
    </row>
    <row r="7" ht="24" customHeight="1" spans="1:18">
      <c r="A7" s="189"/>
      <c r="B7" s="190" t="s">
        <v>688</v>
      </c>
      <c r="C7" s="190" t="s">
        <v>686</v>
      </c>
      <c r="D7" s="190"/>
      <c r="E7" s="190"/>
      <c r="F7" s="190"/>
      <c r="G7" s="191"/>
      <c r="H7" s="191"/>
      <c r="I7" s="207" t="s">
        <v>405</v>
      </c>
      <c r="J7" s="207" t="s">
        <v>643</v>
      </c>
      <c r="K7" s="212" t="s">
        <v>644</v>
      </c>
      <c r="L7" s="213" t="s">
        <v>405</v>
      </c>
      <c r="M7" s="213" t="s">
        <v>643</v>
      </c>
      <c r="N7" s="213" t="s">
        <v>644</v>
      </c>
      <c r="O7" s="213" t="s">
        <v>689</v>
      </c>
      <c r="P7" s="214"/>
      <c r="Q7" s="214"/>
      <c r="R7" s="226"/>
    </row>
    <row r="8" s="177" customFormat="1" ht="24" customHeight="1" spans="1:18">
      <c r="A8" s="192">
        <v>1</v>
      </c>
      <c r="B8" s="193"/>
      <c r="C8" s="175"/>
      <c r="D8" s="194"/>
      <c r="E8" s="194"/>
      <c r="F8" s="194"/>
      <c r="G8" s="194"/>
      <c r="H8" s="194"/>
      <c r="I8" s="215"/>
      <c r="J8" s="216"/>
      <c r="K8" s="216"/>
      <c r="L8" s="217"/>
      <c r="M8" s="218"/>
      <c r="N8" s="218"/>
      <c r="O8" s="218"/>
      <c r="P8" s="219"/>
      <c r="Q8" s="175"/>
      <c r="R8" s="175"/>
    </row>
    <row r="9" s="177" customFormat="1" ht="24" customHeight="1" spans="1:18">
      <c r="A9" s="192">
        <v>2</v>
      </c>
      <c r="B9" s="193"/>
      <c r="C9" s="175"/>
      <c r="D9" s="194"/>
      <c r="E9" s="194"/>
      <c r="F9" s="194"/>
      <c r="G9" s="194"/>
      <c r="H9" s="194"/>
      <c r="I9" s="215"/>
      <c r="J9" s="216"/>
      <c r="K9" s="216"/>
      <c r="L9" s="217"/>
      <c r="M9" s="218"/>
      <c r="N9" s="218"/>
      <c r="O9" s="218"/>
      <c r="P9" s="219"/>
      <c r="Q9" s="175"/>
      <c r="R9" s="175"/>
    </row>
    <row r="10" s="177" customFormat="1" ht="24" customHeight="1" spans="1:18">
      <c r="A10" s="192"/>
      <c r="B10" s="193"/>
      <c r="C10" s="175"/>
      <c r="D10" s="194"/>
      <c r="E10" s="194"/>
      <c r="F10" s="194"/>
      <c r="G10" s="194"/>
      <c r="H10" s="194"/>
      <c r="I10" s="215"/>
      <c r="J10" s="216"/>
      <c r="K10" s="216"/>
      <c r="L10" s="217"/>
      <c r="M10" s="218"/>
      <c r="N10" s="218"/>
      <c r="O10" s="218"/>
      <c r="P10" s="219"/>
      <c r="Q10" s="175"/>
      <c r="R10" s="175"/>
    </row>
    <row r="11" s="177" customFormat="1" ht="24" customHeight="1" spans="1:18">
      <c r="A11" s="192"/>
      <c r="B11" s="193"/>
      <c r="C11" s="175"/>
      <c r="D11" s="194"/>
      <c r="E11" s="194"/>
      <c r="F11" s="194"/>
      <c r="G11" s="194"/>
      <c r="H11" s="194"/>
      <c r="I11" s="215"/>
      <c r="J11" s="216"/>
      <c r="K11" s="216"/>
      <c r="L11" s="217"/>
      <c r="M11" s="218"/>
      <c r="N11" s="218"/>
      <c r="O11" s="218"/>
      <c r="P11" s="219"/>
      <c r="Q11" s="175"/>
      <c r="R11" s="175"/>
    </row>
    <row r="12" s="177" customFormat="1" ht="24" customHeight="1" spans="1:18">
      <c r="A12" s="192"/>
      <c r="B12" s="193"/>
      <c r="C12" s="175"/>
      <c r="D12" s="194"/>
      <c r="E12" s="194"/>
      <c r="F12" s="194"/>
      <c r="G12" s="194"/>
      <c r="H12" s="194"/>
      <c r="I12" s="215"/>
      <c r="J12" s="216"/>
      <c r="K12" s="216"/>
      <c r="L12" s="217"/>
      <c r="M12" s="218"/>
      <c r="N12" s="218"/>
      <c r="O12" s="218"/>
      <c r="P12" s="219"/>
      <c r="Q12" s="175"/>
      <c r="R12" s="175"/>
    </row>
    <row r="13" s="177" customFormat="1" ht="24" customHeight="1" spans="1:18">
      <c r="A13" s="192"/>
      <c r="B13" s="195"/>
      <c r="C13" s="175"/>
      <c r="D13" s="194"/>
      <c r="E13" s="194"/>
      <c r="F13" s="194"/>
      <c r="G13" s="194"/>
      <c r="H13" s="194"/>
      <c r="I13" s="215"/>
      <c r="J13" s="216"/>
      <c r="K13" s="216"/>
      <c r="L13" s="217"/>
      <c r="M13" s="218"/>
      <c r="N13" s="218"/>
      <c r="O13" s="218"/>
      <c r="P13" s="219"/>
      <c r="Q13" s="175"/>
      <c r="R13" s="175"/>
    </row>
    <row r="14" s="177" customFormat="1" ht="24" customHeight="1" spans="1:18">
      <c r="A14" s="192"/>
      <c r="B14" s="196"/>
      <c r="C14" s="175"/>
      <c r="D14" s="194"/>
      <c r="E14" s="194"/>
      <c r="F14" s="194"/>
      <c r="G14" s="194"/>
      <c r="H14" s="194"/>
      <c r="I14" s="215"/>
      <c r="J14" s="216"/>
      <c r="K14" s="216"/>
      <c r="L14" s="217"/>
      <c r="M14" s="218"/>
      <c r="N14" s="218"/>
      <c r="O14" s="218"/>
      <c r="P14" s="219"/>
      <c r="Q14" s="175"/>
      <c r="R14" s="175"/>
    </row>
    <row r="15" s="177" customFormat="1" ht="24" customHeight="1" spans="1:18">
      <c r="A15" s="192"/>
      <c r="B15" s="196"/>
      <c r="C15" s="175"/>
      <c r="D15" s="194"/>
      <c r="E15" s="194"/>
      <c r="F15" s="194"/>
      <c r="G15" s="194"/>
      <c r="H15" s="194"/>
      <c r="I15" s="215"/>
      <c r="J15" s="216"/>
      <c r="K15" s="216"/>
      <c r="L15" s="217"/>
      <c r="M15" s="218"/>
      <c r="N15" s="218"/>
      <c r="O15" s="218"/>
      <c r="P15" s="219"/>
      <c r="Q15" s="175"/>
      <c r="R15" s="175"/>
    </row>
    <row r="16" s="177" customFormat="1" ht="24" customHeight="1" spans="1:18">
      <c r="A16" s="192"/>
      <c r="B16" s="194"/>
      <c r="C16" s="194"/>
      <c r="D16" s="194"/>
      <c r="E16" s="194"/>
      <c r="F16" s="194"/>
      <c r="G16" s="194"/>
      <c r="H16" s="194"/>
      <c r="I16" s="215"/>
      <c r="J16" s="220"/>
      <c r="K16" s="220"/>
      <c r="L16" s="217"/>
      <c r="M16" s="218"/>
      <c r="N16" s="218"/>
      <c r="O16" s="218"/>
      <c r="P16" s="219"/>
      <c r="Q16" s="175"/>
      <c r="R16" s="175"/>
    </row>
    <row r="17" s="177" customFormat="1" ht="24" customHeight="1" spans="1:18">
      <c r="A17" s="192"/>
      <c r="B17" s="194"/>
      <c r="C17" s="194"/>
      <c r="D17" s="194"/>
      <c r="E17" s="194"/>
      <c r="F17" s="194"/>
      <c r="G17" s="194"/>
      <c r="H17" s="194"/>
      <c r="I17" s="215"/>
      <c r="J17" s="220"/>
      <c r="K17" s="220"/>
      <c r="L17" s="217"/>
      <c r="M17" s="218"/>
      <c r="N17" s="218"/>
      <c r="O17" s="218"/>
      <c r="P17" s="219"/>
      <c r="Q17" s="175"/>
      <c r="R17" s="175"/>
    </row>
    <row r="18" s="177" customFormat="1" ht="24" customHeight="1" spans="1:18">
      <c r="A18" s="192"/>
      <c r="B18" s="194"/>
      <c r="C18" s="194"/>
      <c r="D18" s="194"/>
      <c r="E18" s="194"/>
      <c r="F18" s="194"/>
      <c r="G18" s="194"/>
      <c r="H18" s="194"/>
      <c r="I18" s="215"/>
      <c r="J18" s="220"/>
      <c r="K18" s="220"/>
      <c r="L18" s="217"/>
      <c r="M18" s="218"/>
      <c r="N18" s="218"/>
      <c r="O18" s="218"/>
      <c r="P18" s="219"/>
      <c r="Q18" s="175"/>
      <c r="R18" s="175"/>
    </row>
    <row r="19" s="177" customFormat="1" ht="24" customHeight="1" spans="1:18">
      <c r="A19" s="192"/>
      <c r="B19" s="194"/>
      <c r="C19" s="194"/>
      <c r="D19" s="194"/>
      <c r="E19" s="194"/>
      <c r="F19" s="194"/>
      <c r="G19" s="194"/>
      <c r="H19" s="194"/>
      <c r="I19" s="215"/>
      <c r="J19" s="220"/>
      <c r="K19" s="220"/>
      <c r="L19" s="217"/>
      <c r="M19" s="218"/>
      <c r="N19" s="218"/>
      <c r="O19" s="218"/>
      <c r="P19" s="219"/>
      <c r="Q19" s="175"/>
      <c r="R19" s="175"/>
    </row>
    <row r="20" s="177" customFormat="1" ht="24" customHeight="1" spans="1:18">
      <c r="A20" s="192"/>
      <c r="B20" s="194"/>
      <c r="C20" s="194"/>
      <c r="D20" s="194"/>
      <c r="E20" s="194"/>
      <c r="F20" s="194"/>
      <c r="G20" s="194"/>
      <c r="H20" s="194"/>
      <c r="I20" s="215"/>
      <c r="J20" s="220"/>
      <c r="K20" s="220"/>
      <c r="L20" s="217"/>
      <c r="M20" s="218"/>
      <c r="N20" s="218"/>
      <c r="O20" s="218"/>
      <c r="P20" s="219"/>
      <c r="Q20" s="175"/>
      <c r="R20" s="175"/>
    </row>
    <row r="21" s="177" customFormat="1" ht="24" customHeight="1" spans="1:18">
      <c r="A21" s="192"/>
      <c r="B21" s="194"/>
      <c r="C21" s="194"/>
      <c r="D21" s="194"/>
      <c r="E21" s="194"/>
      <c r="F21" s="194"/>
      <c r="G21" s="194"/>
      <c r="H21" s="194"/>
      <c r="I21" s="215"/>
      <c r="J21" s="220"/>
      <c r="K21" s="220"/>
      <c r="L21" s="217"/>
      <c r="M21" s="218"/>
      <c r="N21" s="218"/>
      <c r="O21" s="218"/>
      <c r="P21" s="219"/>
      <c r="Q21" s="175"/>
      <c r="R21" s="175"/>
    </row>
    <row r="22" s="177" customFormat="1" ht="24" customHeight="1" spans="1:18">
      <c r="A22" s="192"/>
      <c r="B22" s="194"/>
      <c r="C22" s="194"/>
      <c r="D22" s="194"/>
      <c r="E22" s="194"/>
      <c r="F22" s="194"/>
      <c r="G22" s="194"/>
      <c r="H22" s="194"/>
      <c r="I22" s="215"/>
      <c r="J22" s="220"/>
      <c r="K22" s="220"/>
      <c r="L22" s="217"/>
      <c r="M22" s="218"/>
      <c r="N22" s="218"/>
      <c r="O22" s="218"/>
      <c r="P22" s="219"/>
      <c r="Q22" s="175"/>
      <c r="R22" s="175"/>
    </row>
    <row r="23" s="177" customFormat="1" ht="24" customHeight="1" spans="1:18">
      <c r="A23" s="192"/>
      <c r="B23" s="194"/>
      <c r="C23" s="194"/>
      <c r="D23" s="194"/>
      <c r="E23" s="194"/>
      <c r="F23" s="194"/>
      <c r="G23" s="194"/>
      <c r="H23" s="194"/>
      <c r="I23" s="215"/>
      <c r="J23" s="220"/>
      <c r="K23" s="220"/>
      <c r="L23" s="217"/>
      <c r="M23" s="218"/>
      <c r="N23" s="218"/>
      <c r="O23" s="218"/>
      <c r="P23" s="219"/>
      <c r="Q23" s="175"/>
      <c r="R23" s="175"/>
    </row>
    <row r="24" s="177" customFormat="1" ht="24" customHeight="1" spans="1:18">
      <c r="A24" s="192"/>
      <c r="B24" s="194"/>
      <c r="C24" s="194"/>
      <c r="D24" s="194"/>
      <c r="E24" s="194"/>
      <c r="F24" s="194"/>
      <c r="G24" s="194"/>
      <c r="H24" s="194"/>
      <c r="I24" s="215"/>
      <c r="J24" s="220"/>
      <c r="K24" s="220"/>
      <c r="L24" s="217"/>
      <c r="M24" s="218"/>
      <c r="N24" s="218"/>
      <c r="O24" s="218"/>
      <c r="P24" s="219"/>
      <c r="Q24" s="175"/>
      <c r="R24" s="175"/>
    </row>
    <row r="25" s="177" customFormat="1" ht="24" customHeight="1" spans="1:18">
      <c r="A25" s="192"/>
      <c r="B25" s="194"/>
      <c r="C25" s="194"/>
      <c r="D25" s="194"/>
      <c r="E25" s="194"/>
      <c r="F25" s="194"/>
      <c r="G25" s="194"/>
      <c r="H25" s="194"/>
      <c r="I25" s="215"/>
      <c r="J25" s="220"/>
      <c r="K25" s="220"/>
      <c r="L25" s="217"/>
      <c r="M25" s="218"/>
      <c r="N25" s="218"/>
      <c r="O25" s="218"/>
      <c r="P25" s="219"/>
      <c r="Q25" s="175"/>
      <c r="R25" s="175"/>
    </row>
    <row r="26" s="177" customFormat="1" ht="24" customHeight="1" spans="1:18">
      <c r="A26" s="192"/>
      <c r="B26" s="194"/>
      <c r="C26" s="194"/>
      <c r="D26" s="194"/>
      <c r="E26" s="194"/>
      <c r="F26" s="194"/>
      <c r="G26" s="194"/>
      <c r="H26" s="194"/>
      <c r="I26" s="215"/>
      <c r="J26" s="220"/>
      <c r="K26" s="220"/>
      <c r="L26" s="217"/>
      <c r="M26" s="218"/>
      <c r="N26" s="218"/>
      <c r="O26" s="218"/>
      <c r="P26" s="219"/>
      <c r="Q26" s="175"/>
      <c r="R26" s="175"/>
    </row>
    <row r="27" s="177" customFormat="1" ht="24" customHeight="1" spans="1:18">
      <c r="A27" s="192"/>
      <c r="B27" s="194"/>
      <c r="C27" s="194"/>
      <c r="D27" s="194"/>
      <c r="E27" s="194"/>
      <c r="F27" s="194"/>
      <c r="G27" s="194"/>
      <c r="H27" s="194"/>
      <c r="I27" s="215"/>
      <c r="J27" s="220"/>
      <c r="K27" s="220"/>
      <c r="L27" s="217"/>
      <c r="M27" s="218"/>
      <c r="N27" s="218"/>
      <c r="O27" s="218"/>
      <c r="P27" s="219"/>
      <c r="Q27" s="175"/>
      <c r="R27" s="175"/>
    </row>
    <row r="28" s="177" customFormat="1" ht="24" customHeight="1" spans="1:18">
      <c r="A28" s="192"/>
      <c r="B28" s="194"/>
      <c r="C28" s="194"/>
      <c r="D28" s="194"/>
      <c r="E28" s="194"/>
      <c r="F28" s="194"/>
      <c r="G28" s="194"/>
      <c r="H28" s="194"/>
      <c r="I28" s="215"/>
      <c r="J28" s="220"/>
      <c r="K28" s="220"/>
      <c r="L28" s="217"/>
      <c r="M28" s="218"/>
      <c r="N28" s="218"/>
      <c r="O28" s="218"/>
      <c r="P28" s="219"/>
      <c r="Q28" s="175"/>
      <c r="R28" s="175"/>
    </row>
    <row r="29" s="177" customFormat="1" ht="24" customHeight="1" spans="1:18">
      <c r="A29" s="192"/>
      <c r="B29" s="194"/>
      <c r="C29" s="194"/>
      <c r="D29" s="194"/>
      <c r="E29" s="194"/>
      <c r="F29" s="194"/>
      <c r="G29" s="194"/>
      <c r="H29" s="194"/>
      <c r="I29" s="215"/>
      <c r="J29" s="220"/>
      <c r="K29" s="220"/>
      <c r="L29" s="217"/>
      <c r="M29" s="218"/>
      <c r="N29" s="218"/>
      <c r="O29" s="218"/>
      <c r="P29" s="219"/>
      <c r="Q29" s="175"/>
      <c r="R29" s="175"/>
    </row>
    <row r="30" s="177" customFormat="1" ht="24" customHeight="1" spans="1:18">
      <c r="A30" s="192">
        <v>3</v>
      </c>
      <c r="B30" s="194"/>
      <c r="C30" s="194"/>
      <c r="D30" s="194"/>
      <c r="E30" s="194"/>
      <c r="F30" s="194"/>
      <c r="G30" s="194"/>
      <c r="H30" s="194"/>
      <c r="I30" s="215"/>
      <c r="J30" s="220"/>
      <c r="K30" s="220"/>
      <c r="L30" s="217"/>
      <c r="M30" s="218"/>
      <c r="N30" s="218"/>
      <c r="O30" s="218"/>
      <c r="P30" s="219"/>
      <c r="Q30" s="175"/>
      <c r="R30" s="175"/>
    </row>
    <row r="31" s="177" customFormat="1" ht="24" customHeight="1" spans="1:18">
      <c r="A31" s="192">
        <v>4</v>
      </c>
      <c r="B31" s="194"/>
      <c r="C31" s="194"/>
      <c r="D31" s="194"/>
      <c r="E31" s="194"/>
      <c r="F31" s="194"/>
      <c r="G31" s="194"/>
      <c r="H31" s="194"/>
      <c r="I31" s="215"/>
      <c r="J31" s="220"/>
      <c r="K31" s="220"/>
      <c r="L31" s="217"/>
      <c r="M31" s="218"/>
      <c r="N31" s="218"/>
      <c r="O31" s="218"/>
      <c r="P31" s="219"/>
      <c r="Q31" s="175"/>
      <c r="R31" s="175"/>
    </row>
    <row r="32" s="177" customFormat="1" ht="24" customHeight="1" spans="1:18">
      <c r="A32" s="192">
        <v>5</v>
      </c>
      <c r="B32" s="194"/>
      <c r="C32" s="194"/>
      <c r="D32" s="194"/>
      <c r="E32" s="194"/>
      <c r="F32" s="194"/>
      <c r="G32" s="194"/>
      <c r="H32" s="194"/>
      <c r="I32" s="215"/>
      <c r="J32" s="220"/>
      <c r="K32" s="220"/>
      <c r="L32" s="217"/>
      <c r="M32" s="218"/>
      <c r="N32" s="218"/>
      <c r="O32" s="218"/>
      <c r="P32" s="219"/>
      <c r="Q32" s="175"/>
      <c r="R32" s="175"/>
    </row>
    <row r="33" s="177" customFormat="1" ht="24" customHeight="1" spans="1:18">
      <c r="A33" s="192">
        <v>6</v>
      </c>
      <c r="B33" s="194"/>
      <c r="C33" s="194"/>
      <c r="D33" s="194"/>
      <c r="E33" s="194"/>
      <c r="F33" s="194"/>
      <c r="G33" s="194"/>
      <c r="H33" s="194"/>
      <c r="I33" s="215"/>
      <c r="J33" s="220"/>
      <c r="K33" s="220"/>
      <c r="L33" s="217"/>
      <c r="M33" s="218"/>
      <c r="N33" s="218"/>
      <c r="O33" s="218"/>
      <c r="P33" s="219"/>
      <c r="Q33" s="175"/>
      <c r="R33" s="175"/>
    </row>
    <row r="34" s="177" customFormat="1" ht="24" customHeight="1" spans="1:18">
      <c r="A34" s="192">
        <v>7</v>
      </c>
      <c r="B34" s="194"/>
      <c r="C34" s="194"/>
      <c r="D34" s="194"/>
      <c r="E34" s="194"/>
      <c r="F34" s="194"/>
      <c r="G34" s="194"/>
      <c r="H34" s="194"/>
      <c r="I34" s="215"/>
      <c r="J34" s="220"/>
      <c r="K34" s="220"/>
      <c r="L34" s="217"/>
      <c r="M34" s="218"/>
      <c r="N34" s="218"/>
      <c r="O34" s="218"/>
      <c r="P34" s="219"/>
      <c r="Q34" s="175"/>
      <c r="R34" s="175"/>
    </row>
    <row r="35" s="177" customFormat="1" ht="24" customHeight="1" spans="1:18">
      <c r="A35" s="192">
        <v>8</v>
      </c>
      <c r="B35" s="194"/>
      <c r="C35" s="194"/>
      <c r="D35" s="194"/>
      <c r="E35" s="194"/>
      <c r="F35" s="194"/>
      <c r="G35" s="194"/>
      <c r="H35" s="194"/>
      <c r="I35" s="215"/>
      <c r="J35" s="220"/>
      <c r="K35" s="220"/>
      <c r="L35" s="217"/>
      <c r="M35" s="218"/>
      <c r="N35" s="218"/>
      <c r="O35" s="218"/>
      <c r="P35" s="219"/>
      <c r="Q35" s="175"/>
      <c r="R35" s="175"/>
    </row>
    <row r="36" s="177" customFormat="1" ht="24" customHeight="1" spans="1:18">
      <c r="A36" s="192"/>
      <c r="B36" s="194"/>
      <c r="C36" s="194"/>
      <c r="D36" s="194"/>
      <c r="E36" s="194"/>
      <c r="F36" s="194"/>
      <c r="G36" s="194"/>
      <c r="H36" s="194"/>
      <c r="I36" s="215"/>
      <c r="J36" s="220"/>
      <c r="K36" s="220"/>
      <c r="L36" s="217"/>
      <c r="M36" s="218"/>
      <c r="N36" s="218"/>
      <c r="O36" s="218"/>
      <c r="P36" s="219"/>
      <c r="Q36" s="175"/>
      <c r="R36" s="175"/>
    </row>
    <row r="37" s="177" customFormat="1" ht="24" customHeight="1" spans="1:18">
      <c r="A37" s="192"/>
      <c r="B37" s="194"/>
      <c r="C37" s="194"/>
      <c r="D37" s="194"/>
      <c r="E37" s="194"/>
      <c r="F37" s="194"/>
      <c r="G37" s="194"/>
      <c r="H37" s="194"/>
      <c r="I37" s="215"/>
      <c r="J37" s="220"/>
      <c r="K37" s="220"/>
      <c r="L37" s="217"/>
      <c r="M37" s="218"/>
      <c r="N37" s="218"/>
      <c r="O37" s="218"/>
      <c r="P37" s="219"/>
      <c r="Q37" s="175"/>
      <c r="R37" s="175"/>
    </row>
    <row r="38" s="177" customFormat="1" ht="24" customHeight="1" spans="1:18">
      <c r="A38" s="192"/>
      <c r="B38" s="194"/>
      <c r="C38" s="194"/>
      <c r="D38" s="194"/>
      <c r="E38" s="194"/>
      <c r="F38" s="194"/>
      <c r="G38" s="194"/>
      <c r="H38" s="194"/>
      <c r="I38" s="215"/>
      <c r="J38" s="220"/>
      <c r="K38" s="220"/>
      <c r="L38" s="217"/>
      <c r="M38" s="218"/>
      <c r="N38" s="218"/>
      <c r="O38" s="218"/>
      <c r="P38" s="219"/>
      <c r="Q38" s="175"/>
      <c r="R38" s="175"/>
    </row>
    <row r="39" s="177" customFormat="1" ht="24" customHeight="1" spans="1:18">
      <c r="A39" s="192"/>
      <c r="B39" s="194"/>
      <c r="C39" s="194"/>
      <c r="D39" s="194"/>
      <c r="E39" s="194"/>
      <c r="F39" s="194"/>
      <c r="G39" s="194"/>
      <c r="H39" s="194"/>
      <c r="I39" s="215"/>
      <c r="J39" s="220"/>
      <c r="K39" s="220"/>
      <c r="L39" s="217"/>
      <c r="M39" s="218"/>
      <c r="N39" s="218"/>
      <c r="O39" s="218"/>
      <c r="P39" s="219"/>
      <c r="Q39" s="175"/>
      <c r="R39" s="175"/>
    </row>
    <row r="40" s="177" customFormat="1" ht="24" customHeight="1" spans="1:18">
      <c r="A40" s="192"/>
      <c r="B40" s="194"/>
      <c r="C40" s="194"/>
      <c r="D40" s="194"/>
      <c r="E40" s="194"/>
      <c r="F40" s="194"/>
      <c r="G40" s="194"/>
      <c r="H40" s="194"/>
      <c r="I40" s="215"/>
      <c r="J40" s="220"/>
      <c r="K40" s="220"/>
      <c r="L40" s="217"/>
      <c r="M40" s="218"/>
      <c r="N40" s="218"/>
      <c r="O40" s="218"/>
      <c r="P40" s="219"/>
      <c r="Q40" s="175"/>
      <c r="R40" s="175"/>
    </row>
    <row r="41" s="177" customFormat="1" ht="24" customHeight="1" spans="1:18">
      <c r="A41" s="192"/>
      <c r="B41" s="194"/>
      <c r="C41" s="194"/>
      <c r="D41" s="194"/>
      <c r="E41" s="194"/>
      <c r="F41" s="194"/>
      <c r="G41" s="194"/>
      <c r="H41" s="194"/>
      <c r="I41" s="215"/>
      <c r="J41" s="220"/>
      <c r="K41" s="220"/>
      <c r="L41" s="217"/>
      <c r="M41" s="218"/>
      <c r="N41" s="218"/>
      <c r="O41" s="218"/>
      <c r="P41" s="219"/>
      <c r="Q41" s="175"/>
      <c r="R41" s="175"/>
    </row>
    <row r="42" s="177" customFormat="1" ht="24" customHeight="1" spans="1:18">
      <c r="A42" s="192"/>
      <c r="B42" s="194"/>
      <c r="C42" s="194"/>
      <c r="D42" s="194"/>
      <c r="E42" s="194"/>
      <c r="F42" s="194"/>
      <c r="G42" s="194"/>
      <c r="H42" s="194"/>
      <c r="I42" s="215"/>
      <c r="J42" s="220"/>
      <c r="K42" s="220"/>
      <c r="L42" s="217"/>
      <c r="M42" s="218"/>
      <c r="N42" s="218"/>
      <c r="O42" s="218"/>
      <c r="P42" s="219"/>
      <c r="Q42" s="175"/>
      <c r="R42" s="175"/>
    </row>
    <row r="43" s="177" customFormat="1" ht="24" customHeight="1" spans="1:18">
      <c r="A43" s="192"/>
      <c r="B43" s="194"/>
      <c r="C43" s="194"/>
      <c r="D43" s="194"/>
      <c r="E43" s="194"/>
      <c r="F43" s="194"/>
      <c r="G43" s="194"/>
      <c r="H43" s="194"/>
      <c r="I43" s="215"/>
      <c r="J43" s="220"/>
      <c r="K43" s="220"/>
      <c r="L43" s="217"/>
      <c r="M43" s="218"/>
      <c r="N43" s="218"/>
      <c r="O43" s="218"/>
      <c r="P43" s="219"/>
      <c r="Q43" s="175"/>
      <c r="R43" s="175"/>
    </row>
    <row r="44" s="177" customFormat="1" ht="24" customHeight="1" spans="1:18">
      <c r="A44" s="192"/>
      <c r="B44" s="194"/>
      <c r="C44" s="194"/>
      <c r="D44" s="194"/>
      <c r="E44" s="194"/>
      <c r="F44" s="194"/>
      <c r="G44" s="194"/>
      <c r="H44" s="194"/>
      <c r="I44" s="215"/>
      <c r="J44" s="220"/>
      <c r="K44" s="220"/>
      <c r="L44" s="217"/>
      <c r="M44" s="218"/>
      <c r="N44" s="218"/>
      <c r="O44" s="218"/>
      <c r="P44" s="219"/>
      <c r="Q44" s="175"/>
      <c r="R44" s="175"/>
    </row>
    <row r="45" s="177" customFormat="1" ht="24" customHeight="1" spans="1:18">
      <c r="A45" s="192"/>
      <c r="B45" s="194"/>
      <c r="C45" s="194"/>
      <c r="D45" s="194"/>
      <c r="E45" s="194"/>
      <c r="F45" s="194"/>
      <c r="G45" s="194"/>
      <c r="H45" s="194"/>
      <c r="I45" s="215"/>
      <c r="J45" s="220"/>
      <c r="K45" s="220"/>
      <c r="L45" s="217"/>
      <c r="M45" s="218"/>
      <c r="N45" s="218"/>
      <c r="O45" s="218"/>
      <c r="P45" s="219"/>
      <c r="Q45" s="175"/>
      <c r="R45" s="175"/>
    </row>
    <row r="46" s="177" customFormat="1" ht="24" customHeight="1" spans="1:18">
      <c r="A46" s="192"/>
      <c r="B46" s="194"/>
      <c r="C46" s="194"/>
      <c r="D46" s="194"/>
      <c r="E46" s="194"/>
      <c r="F46" s="194"/>
      <c r="G46" s="194"/>
      <c r="H46" s="194"/>
      <c r="I46" s="215"/>
      <c r="J46" s="220"/>
      <c r="K46" s="220"/>
      <c r="L46" s="217"/>
      <c r="M46" s="218"/>
      <c r="N46" s="218"/>
      <c r="O46" s="218"/>
      <c r="P46" s="219"/>
      <c r="Q46" s="175"/>
      <c r="R46" s="175"/>
    </row>
    <row r="47" s="177" customFormat="1" ht="24" customHeight="1" spans="1:18">
      <c r="A47" s="192"/>
      <c r="B47" s="194"/>
      <c r="C47" s="194"/>
      <c r="D47" s="194"/>
      <c r="E47" s="194"/>
      <c r="F47" s="194"/>
      <c r="G47" s="194"/>
      <c r="H47" s="194"/>
      <c r="I47" s="215"/>
      <c r="J47" s="220"/>
      <c r="K47" s="220"/>
      <c r="L47" s="217"/>
      <c r="M47" s="218"/>
      <c r="N47" s="218"/>
      <c r="O47" s="218"/>
      <c r="P47" s="219"/>
      <c r="Q47" s="175"/>
      <c r="R47" s="175"/>
    </row>
    <row r="48" s="177" customFormat="1" ht="24" customHeight="1" spans="1:18">
      <c r="A48" s="192"/>
      <c r="B48" s="194"/>
      <c r="C48" s="194"/>
      <c r="D48" s="194"/>
      <c r="E48" s="194"/>
      <c r="F48" s="194"/>
      <c r="G48" s="194"/>
      <c r="H48" s="194"/>
      <c r="I48" s="215"/>
      <c r="J48" s="220"/>
      <c r="K48" s="220"/>
      <c r="L48" s="217"/>
      <c r="M48" s="218"/>
      <c r="N48" s="218"/>
      <c r="O48" s="218"/>
      <c r="P48" s="219"/>
      <c r="Q48" s="175"/>
      <c r="R48" s="175"/>
    </row>
    <row r="49" s="177" customFormat="1" ht="24" customHeight="1" spans="1:18">
      <c r="A49" s="192"/>
      <c r="B49" s="194"/>
      <c r="C49" s="194"/>
      <c r="D49" s="194"/>
      <c r="E49" s="194"/>
      <c r="F49" s="194"/>
      <c r="G49" s="194"/>
      <c r="H49" s="194"/>
      <c r="I49" s="215"/>
      <c r="J49" s="220"/>
      <c r="K49" s="220"/>
      <c r="L49" s="217"/>
      <c r="M49" s="218"/>
      <c r="N49" s="218"/>
      <c r="O49" s="218"/>
      <c r="P49" s="219"/>
      <c r="Q49" s="175"/>
      <c r="R49" s="175"/>
    </row>
    <row r="50" s="177" customFormat="1" ht="24" customHeight="1" spans="1:18">
      <c r="A50" s="192"/>
      <c r="B50" s="194"/>
      <c r="C50" s="194"/>
      <c r="D50" s="194"/>
      <c r="E50" s="194"/>
      <c r="F50" s="194"/>
      <c r="G50" s="194"/>
      <c r="H50" s="194"/>
      <c r="I50" s="215"/>
      <c r="J50" s="220"/>
      <c r="K50" s="220"/>
      <c r="L50" s="217"/>
      <c r="M50" s="218"/>
      <c r="N50" s="218"/>
      <c r="O50" s="218"/>
      <c r="P50" s="219"/>
      <c r="Q50" s="175"/>
      <c r="R50" s="175"/>
    </row>
    <row r="51" s="177" customFormat="1" ht="24" customHeight="1" spans="1:18">
      <c r="A51" s="192"/>
      <c r="B51" s="194"/>
      <c r="C51" s="194"/>
      <c r="D51" s="194"/>
      <c r="E51" s="194"/>
      <c r="F51" s="194"/>
      <c r="G51" s="194"/>
      <c r="H51" s="194"/>
      <c r="I51" s="215"/>
      <c r="J51" s="220"/>
      <c r="K51" s="220"/>
      <c r="L51" s="217"/>
      <c r="M51" s="218"/>
      <c r="N51" s="218"/>
      <c r="O51" s="218"/>
      <c r="P51" s="219"/>
      <c r="Q51" s="175"/>
      <c r="R51" s="175"/>
    </row>
    <row r="52" s="177" customFormat="1" ht="24" customHeight="1" spans="1:18">
      <c r="A52" s="192"/>
      <c r="B52" s="194"/>
      <c r="C52" s="194"/>
      <c r="D52" s="194"/>
      <c r="E52" s="194"/>
      <c r="F52" s="194"/>
      <c r="G52" s="194"/>
      <c r="H52" s="194"/>
      <c r="I52" s="215"/>
      <c r="J52" s="220"/>
      <c r="K52" s="220"/>
      <c r="L52" s="217"/>
      <c r="M52" s="218"/>
      <c r="N52" s="218"/>
      <c r="O52" s="218"/>
      <c r="P52" s="219"/>
      <c r="Q52" s="175"/>
      <c r="R52" s="175"/>
    </row>
    <row r="53" s="177" customFormat="1" ht="24" customHeight="1" spans="1:18">
      <c r="A53" s="192"/>
      <c r="B53" s="194"/>
      <c r="C53" s="194"/>
      <c r="D53" s="194"/>
      <c r="E53" s="194"/>
      <c r="F53" s="194"/>
      <c r="G53" s="194"/>
      <c r="H53" s="194"/>
      <c r="I53" s="215"/>
      <c r="J53" s="220"/>
      <c r="K53" s="220"/>
      <c r="L53" s="217"/>
      <c r="M53" s="218"/>
      <c r="N53" s="218"/>
      <c r="O53" s="218"/>
      <c r="P53" s="219"/>
      <c r="Q53" s="175"/>
      <c r="R53" s="175"/>
    </row>
    <row r="54" s="177" customFormat="1" ht="24" customHeight="1" spans="1:18">
      <c r="A54" s="192"/>
      <c r="B54" s="194"/>
      <c r="C54" s="194"/>
      <c r="D54" s="194"/>
      <c r="E54" s="194"/>
      <c r="F54" s="194"/>
      <c r="G54" s="194"/>
      <c r="H54" s="194"/>
      <c r="I54" s="215"/>
      <c r="J54" s="220"/>
      <c r="K54" s="220"/>
      <c r="L54" s="217"/>
      <c r="M54" s="218"/>
      <c r="N54" s="218"/>
      <c r="O54" s="218"/>
      <c r="P54" s="219"/>
      <c r="Q54" s="175"/>
      <c r="R54" s="175"/>
    </row>
    <row r="55" s="177" customFormat="1" ht="24" customHeight="1" spans="1:18">
      <c r="A55" s="192"/>
      <c r="B55" s="194"/>
      <c r="C55" s="194"/>
      <c r="D55" s="194"/>
      <c r="E55" s="194"/>
      <c r="F55" s="194"/>
      <c r="G55" s="194"/>
      <c r="H55" s="194"/>
      <c r="I55" s="215"/>
      <c r="J55" s="220"/>
      <c r="K55" s="220"/>
      <c r="L55" s="217"/>
      <c r="M55" s="218"/>
      <c r="N55" s="218"/>
      <c r="O55" s="218"/>
      <c r="P55" s="219"/>
      <c r="Q55" s="175"/>
      <c r="R55" s="175"/>
    </row>
    <row r="56" ht="24" customHeight="1" spans="1:18">
      <c r="A56" s="189"/>
      <c r="B56" s="197"/>
      <c r="C56" s="197"/>
      <c r="D56" s="197"/>
      <c r="E56" s="197"/>
      <c r="F56" s="197"/>
      <c r="G56" s="198"/>
      <c r="H56" s="198"/>
      <c r="I56" s="221"/>
      <c r="J56" s="221"/>
      <c r="K56" s="221"/>
      <c r="L56" s="222"/>
      <c r="M56" s="213"/>
      <c r="N56" s="213"/>
      <c r="O56" s="213"/>
      <c r="P56" s="214"/>
      <c r="Q56" s="227"/>
      <c r="R56" s="226"/>
    </row>
    <row r="57" ht="24" customHeight="1" spans="1:18">
      <c r="A57" s="189"/>
      <c r="B57" s="197"/>
      <c r="C57" s="197"/>
      <c r="D57" s="197"/>
      <c r="E57" s="197"/>
      <c r="F57" s="197"/>
      <c r="G57" s="198"/>
      <c r="H57" s="198"/>
      <c r="I57" s="221"/>
      <c r="J57" s="221"/>
      <c r="K57" s="221"/>
      <c r="L57" s="222"/>
      <c r="M57" s="213"/>
      <c r="N57" s="213"/>
      <c r="O57" s="213"/>
      <c r="P57" s="214"/>
      <c r="Q57" s="227"/>
      <c r="R57" s="226"/>
    </row>
    <row r="58" ht="24" customHeight="1" spans="1:18">
      <c r="A58" s="189"/>
      <c r="B58" s="197"/>
      <c r="C58" s="197"/>
      <c r="D58" s="197"/>
      <c r="E58" s="197"/>
      <c r="F58" s="197"/>
      <c r="G58" s="198"/>
      <c r="H58" s="198"/>
      <c r="I58" s="221"/>
      <c r="J58" s="221"/>
      <c r="K58" s="221"/>
      <c r="L58" s="222"/>
      <c r="M58" s="213"/>
      <c r="N58" s="213"/>
      <c r="O58" s="213"/>
      <c r="P58" s="214"/>
      <c r="Q58" s="227"/>
      <c r="R58" s="226"/>
    </row>
    <row r="59" ht="24" customHeight="1" spans="1:18">
      <c r="A59" s="189"/>
      <c r="B59" s="197"/>
      <c r="C59" s="197"/>
      <c r="D59" s="197"/>
      <c r="E59" s="197"/>
      <c r="F59" s="197"/>
      <c r="G59" s="198"/>
      <c r="H59" s="198"/>
      <c r="I59" s="221"/>
      <c r="J59" s="221"/>
      <c r="K59" s="221"/>
      <c r="L59" s="222"/>
      <c r="M59" s="213"/>
      <c r="N59" s="213"/>
      <c r="O59" s="213"/>
      <c r="P59" s="214"/>
      <c r="Q59" s="227"/>
      <c r="R59" s="226"/>
    </row>
    <row r="60" ht="24" customHeight="1" spans="1:18">
      <c r="A60" s="189"/>
      <c r="B60" s="197"/>
      <c r="C60" s="197"/>
      <c r="D60" s="197"/>
      <c r="E60" s="197"/>
      <c r="F60" s="197"/>
      <c r="G60" s="198"/>
      <c r="H60" s="198"/>
      <c r="I60" s="221"/>
      <c r="J60" s="221"/>
      <c r="K60" s="221"/>
      <c r="L60" s="222"/>
      <c r="M60" s="213"/>
      <c r="N60" s="213"/>
      <c r="O60" s="213"/>
      <c r="P60" s="214"/>
      <c r="Q60" s="227"/>
      <c r="R60" s="226"/>
    </row>
    <row r="61" ht="24" customHeight="1" spans="1:18">
      <c r="A61" s="189"/>
      <c r="B61" s="197"/>
      <c r="C61" s="197"/>
      <c r="D61" s="197"/>
      <c r="E61" s="197"/>
      <c r="F61" s="197"/>
      <c r="G61" s="198"/>
      <c r="H61" s="198"/>
      <c r="I61" s="221"/>
      <c r="J61" s="221"/>
      <c r="K61" s="221"/>
      <c r="L61" s="222"/>
      <c r="M61" s="213"/>
      <c r="N61" s="213"/>
      <c r="O61" s="213"/>
      <c r="P61" s="214"/>
      <c r="Q61" s="227"/>
      <c r="R61" s="226"/>
    </row>
    <row r="62" ht="24" customHeight="1" spans="1:18">
      <c r="A62" s="189"/>
      <c r="B62" s="197"/>
      <c r="C62" s="197"/>
      <c r="D62" s="197"/>
      <c r="E62" s="197"/>
      <c r="F62" s="197"/>
      <c r="G62" s="198"/>
      <c r="H62" s="198"/>
      <c r="I62" s="221"/>
      <c r="J62" s="221"/>
      <c r="K62" s="221"/>
      <c r="L62" s="222"/>
      <c r="M62" s="213"/>
      <c r="N62" s="213"/>
      <c r="O62" s="213"/>
      <c r="P62" s="214"/>
      <c r="Q62" s="227"/>
      <c r="R62" s="226"/>
    </row>
    <row r="63" ht="24" customHeight="1" spans="1:18">
      <c r="A63" s="189"/>
      <c r="B63" s="197"/>
      <c r="C63" s="197"/>
      <c r="D63" s="197"/>
      <c r="E63" s="197"/>
      <c r="F63" s="197"/>
      <c r="G63" s="198"/>
      <c r="H63" s="198"/>
      <c r="I63" s="221"/>
      <c r="J63" s="221"/>
      <c r="K63" s="221"/>
      <c r="L63" s="222"/>
      <c r="M63" s="213"/>
      <c r="N63" s="213"/>
      <c r="O63" s="213"/>
      <c r="P63" s="214"/>
      <c r="Q63" s="227"/>
      <c r="R63" s="226"/>
    </row>
    <row r="64" ht="24" customHeight="1" spans="1:18">
      <c r="A64" s="189"/>
      <c r="B64" s="197"/>
      <c r="C64" s="197"/>
      <c r="D64" s="197"/>
      <c r="E64" s="197"/>
      <c r="F64" s="197"/>
      <c r="G64" s="198"/>
      <c r="H64" s="198"/>
      <c r="I64" s="221"/>
      <c r="J64" s="221"/>
      <c r="K64" s="221"/>
      <c r="L64" s="222"/>
      <c r="M64" s="213"/>
      <c r="N64" s="213"/>
      <c r="O64" s="213"/>
      <c r="P64" s="214"/>
      <c r="Q64" s="227"/>
      <c r="R64" s="226"/>
    </row>
    <row r="65" ht="24" customHeight="1" spans="1:18">
      <c r="A65" s="189"/>
      <c r="B65" s="197"/>
      <c r="C65" s="197"/>
      <c r="D65" s="197"/>
      <c r="E65" s="197"/>
      <c r="F65" s="197"/>
      <c r="G65" s="198"/>
      <c r="H65" s="198"/>
      <c r="I65" s="221"/>
      <c r="J65" s="221"/>
      <c r="K65" s="221"/>
      <c r="L65" s="222"/>
      <c r="M65" s="213"/>
      <c r="N65" s="213"/>
      <c r="O65" s="213"/>
      <c r="P65" s="214"/>
      <c r="Q65" s="227"/>
      <c r="R65" s="226"/>
    </row>
    <row r="66" ht="24" customHeight="1" spans="1:18">
      <c r="A66" s="189"/>
      <c r="B66" s="197"/>
      <c r="C66" s="197"/>
      <c r="D66" s="197"/>
      <c r="E66" s="197"/>
      <c r="F66" s="197"/>
      <c r="G66" s="198"/>
      <c r="H66" s="198"/>
      <c r="I66" s="221"/>
      <c r="J66" s="221"/>
      <c r="K66" s="221"/>
      <c r="L66" s="222"/>
      <c r="M66" s="213"/>
      <c r="N66" s="213"/>
      <c r="O66" s="213"/>
      <c r="P66" s="214"/>
      <c r="Q66" s="227"/>
      <c r="R66" s="226"/>
    </row>
    <row r="67" ht="24" customHeight="1" spans="1:18">
      <c r="A67" s="189"/>
      <c r="B67" s="197"/>
      <c r="C67" s="197"/>
      <c r="D67" s="197"/>
      <c r="E67" s="197"/>
      <c r="F67" s="197"/>
      <c r="G67" s="198"/>
      <c r="H67" s="198"/>
      <c r="I67" s="221"/>
      <c r="J67" s="221"/>
      <c r="K67" s="221"/>
      <c r="L67" s="222"/>
      <c r="M67" s="213"/>
      <c r="N67" s="213"/>
      <c r="O67" s="213"/>
      <c r="P67" s="214"/>
      <c r="Q67" s="227"/>
      <c r="R67" s="226"/>
    </row>
    <row r="68" ht="24" customHeight="1" spans="1:18">
      <c r="A68" s="189"/>
      <c r="B68" s="197"/>
      <c r="C68" s="197"/>
      <c r="D68" s="197"/>
      <c r="E68" s="197"/>
      <c r="F68" s="197"/>
      <c r="G68" s="198"/>
      <c r="H68" s="198"/>
      <c r="I68" s="221"/>
      <c r="J68" s="221"/>
      <c r="K68" s="221"/>
      <c r="L68" s="222"/>
      <c r="M68" s="213"/>
      <c r="N68" s="213"/>
      <c r="O68" s="213"/>
      <c r="P68" s="214"/>
      <c r="Q68" s="227"/>
      <c r="R68" s="226"/>
    </row>
    <row r="69" customHeight="1" spans="1:18">
      <c r="A69" s="228" t="s">
        <v>329</v>
      </c>
      <c r="B69" s="228"/>
      <c r="C69" s="228"/>
      <c r="D69" s="228"/>
      <c r="E69" s="228"/>
      <c r="F69" s="228"/>
      <c r="G69" s="229"/>
      <c r="H69" s="229"/>
      <c r="I69" s="231">
        <f>SUM(I8:I68)</f>
        <v>0</v>
      </c>
      <c r="J69" s="231">
        <f>SUM(J8:J68)</f>
        <v>0</v>
      </c>
      <c r="K69" s="231">
        <f>SUM(K8:K68)</f>
        <v>0</v>
      </c>
      <c r="L69" s="231">
        <f>SUM(L8:L68)</f>
        <v>0</v>
      </c>
      <c r="M69" s="231">
        <f>ROUND(SUM(M8:M68),0)</f>
        <v>0</v>
      </c>
      <c r="N69" s="231">
        <f>ROUND(SUM(N8:N68),0)</f>
        <v>0</v>
      </c>
      <c r="O69" s="231">
        <f>SUM(O8:O68)</f>
        <v>0</v>
      </c>
      <c r="P69" s="232">
        <f>SUM(P8:P68)</f>
        <v>0</v>
      </c>
      <c r="Q69" s="236"/>
      <c r="R69" s="237"/>
    </row>
    <row r="70" customHeight="1" spans="1:18">
      <c r="A70" s="228" t="s">
        <v>690</v>
      </c>
      <c r="B70" s="228"/>
      <c r="C70" s="228"/>
      <c r="D70" s="228"/>
      <c r="E70" s="228"/>
      <c r="F70" s="228"/>
      <c r="G70" s="229"/>
      <c r="H70" s="229"/>
      <c r="I70" s="231"/>
      <c r="J70" s="233"/>
      <c r="K70" s="233"/>
      <c r="L70" s="231"/>
      <c r="M70" s="213"/>
      <c r="N70" s="233">
        <v>0</v>
      </c>
      <c r="O70" s="233"/>
      <c r="P70" s="234" t="str">
        <f>IF(K70=0,"",(N70-K70)/K70*100)</f>
        <v/>
      </c>
      <c r="Q70" s="236"/>
      <c r="R70" s="237"/>
    </row>
    <row r="71" customHeight="1" spans="1:18">
      <c r="A71" s="228" t="s">
        <v>343</v>
      </c>
      <c r="B71" s="228"/>
      <c r="C71" s="228"/>
      <c r="D71" s="228"/>
      <c r="E71" s="228"/>
      <c r="F71" s="228"/>
      <c r="G71" s="229"/>
      <c r="H71" s="229"/>
      <c r="I71" s="231">
        <f>I69-I70</f>
        <v>0</v>
      </c>
      <c r="J71" s="233">
        <f>J69-J70</f>
        <v>0</v>
      </c>
      <c r="K71" s="233">
        <f>K69-K70</f>
        <v>0</v>
      </c>
      <c r="L71" s="231">
        <f>L69-L70</f>
        <v>0</v>
      </c>
      <c r="M71" s="231">
        <v>38702.260336</v>
      </c>
      <c r="N71" s="231">
        <f t="shared" ref="N71:O71" si="0">N69-N70</f>
        <v>0</v>
      </c>
      <c r="O71" s="231">
        <f t="shared" si="0"/>
        <v>0</v>
      </c>
      <c r="P71" s="234" t="str">
        <f>IF(K71=0,"",(N71-K71)/K71*100)</f>
        <v/>
      </c>
      <c r="Q71" s="236"/>
      <c r="R71" s="237"/>
    </row>
    <row r="72" customHeight="1" spans="1:18">
      <c r="A72" s="230" t="e">
        <f>#REF!&amp;#REF!</f>
        <v>#REF!</v>
      </c>
      <c r="B72" s="230"/>
      <c r="C72" s="188"/>
      <c r="D72" s="188"/>
      <c r="E72" s="188"/>
      <c r="F72" s="188"/>
      <c r="G72" s="188"/>
      <c r="H72" s="188"/>
      <c r="I72" s="202"/>
      <c r="J72" s="202"/>
      <c r="K72" s="202"/>
      <c r="L72" s="202" t="e">
        <f>"评估人员："&amp;#REF!</f>
        <v>#REF!</v>
      </c>
      <c r="M72" s="202"/>
      <c r="N72" s="202"/>
      <c r="O72" s="202"/>
      <c r="P72" s="235"/>
      <c r="Q72" s="238"/>
      <c r="R72" s="188"/>
    </row>
    <row r="73" customHeight="1" spans="1:18">
      <c r="A73" s="230" t="e">
        <f>CONCATENATE(#REF!,#REF!,#REF!,#REF!,#REF!,#REF!,#REF!)</f>
        <v>#REF!</v>
      </c>
      <c r="B73" s="230"/>
      <c r="C73" s="188"/>
      <c r="D73" s="188"/>
      <c r="E73" s="188"/>
      <c r="F73" s="188"/>
      <c r="G73" s="188"/>
      <c r="H73" s="188"/>
      <c r="I73" s="202"/>
      <c r="J73" s="202"/>
      <c r="K73" s="202"/>
      <c r="L73" s="202"/>
      <c r="M73" s="202"/>
      <c r="N73" s="202"/>
      <c r="O73" s="202"/>
      <c r="P73" s="235"/>
      <c r="Q73" s="238"/>
      <c r="R73" s="188"/>
    </row>
    <row r="74" customHeight="1" spans="10:15">
      <c r="J74" s="202"/>
      <c r="N74" s="202"/>
      <c r="O74" s="202"/>
    </row>
    <row r="75" customHeight="1" spans="10:10">
      <c r="J75" s="202"/>
    </row>
    <row r="76" customHeight="1" spans="10:10">
      <c r="J76" s="202"/>
    </row>
    <row r="77" customHeight="1" spans="10:10">
      <c r="J77" s="202"/>
    </row>
    <row r="78" customHeight="1" spans="10:10">
      <c r="J78" s="202"/>
    </row>
  </sheetData>
  <mergeCells count="19">
    <mergeCell ref="A2:R2"/>
    <mergeCell ref="A3:R3"/>
    <mergeCell ref="A4:R4"/>
    <mergeCell ref="I6:K6"/>
    <mergeCell ref="L6:O6"/>
    <mergeCell ref="A69:F69"/>
    <mergeCell ref="A70:F70"/>
    <mergeCell ref="A71:F71"/>
    <mergeCell ref="A6:A7"/>
    <mergeCell ref="B6:B7"/>
    <mergeCell ref="C6:C7"/>
    <mergeCell ref="D6:D7"/>
    <mergeCell ref="E6:E7"/>
    <mergeCell ref="F6:F7"/>
    <mergeCell ref="G6:G7"/>
    <mergeCell ref="H6:H7"/>
    <mergeCell ref="P6:P7"/>
    <mergeCell ref="Q6:Q7"/>
    <mergeCell ref="R6:R7"/>
  </mergeCells>
  <hyperlinks>
    <hyperlink ref="A1" location="索引目录!E46" display="返回索引页"/>
    <hyperlink ref="B1" location="固定资产汇总!B14" display="返回固定资产汇总表"/>
  </hyperlinks>
  <printOptions horizontalCentered="1"/>
  <pageMargins left="0" right="0" top="0" bottom="0" header="0.590277777777778" footer="0.236111111111111"/>
  <pageSetup paperSize="9" scale="86" fitToHeight="0" orientation="landscape" blackAndWhite="1"/>
  <headerFooter alignWithMargins="0">
    <oddHeader>&amp;R&amp;"宋体,常规"&amp;10表&amp;"Times New Roman,常规"4-6-4
</oddHeader>
    <oddFooter>&amp;C&amp;"宋体,常规"&amp;9&amp;P/&amp;N</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tabSelected="1" topLeftCell="C1" workbookViewId="0">
      <selection activeCell="J21" sqref="J20:J21"/>
    </sheetView>
  </sheetViews>
  <sheetFormatPr defaultColWidth="9" defaultRowHeight="15.6"/>
  <cols>
    <col min="1" max="1" width="5" customWidth="1"/>
    <col min="2" max="2" width="10.0833333333333" customWidth="1"/>
    <col min="3" max="3" width="15.5" customWidth="1"/>
    <col min="4" max="4" width="14" customWidth="1"/>
    <col min="5" max="5" width="19.0833333333333" customWidth="1"/>
    <col min="8" max="8" width="8.58333333333333" style="153"/>
    <col min="9" max="9" width="7.08333333333333" style="154" customWidth="1"/>
    <col min="10" max="10" width="15.4166666666667" style="154" customWidth="1"/>
    <col min="11" max="11" width="7.75" style="154" customWidth="1"/>
    <col min="12" max="12" width="10" style="154" customWidth="1"/>
    <col min="13" max="13" width="10.8333333333333" style="154" customWidth="1"/>
    <col min="14" max="14" width="10.25" style="154" customWidth="1"/>
    <col min="15" max="16" width="7.75" style="153" customWidth="1"/>
    <col min="17" max="17" width="17.25" customWidth="1"/>
  </cols>
  <sheetData>
    <row r="1" ht="25.8" spans="1:18">
      <c r="A1" s="155" t="s">
        <v>691</v>
      </c>
      <c r="B1" s="155"/>
      <c r="C1" s="155"/>
      <c r="D1" s="155"/>
      <c r="E1" s="155"/>
      <c r="F1" s="155"/>
      <c r="G1" s="155"/>
      <c r="H1" s="155"/>
      <c r="I1" s="155"/>
      <c r="J1" s="155"/>
      <c r="K1" s="155"/>
      <c r="L1" s="155"/>
      <c r="M1" s="155"/>
      <c r="N1" s="155"/>
      <c r="O1" s="155"/>
      <c r="P1" s="155"/>
      <c r="Q1" s="155"/>
      <c r="R1" s="152"/>
    </row>
    <row r="2" ht="20.15" customHeight="1" spans="1:18">
      <c r="A2" s="156" t="s">
        <v>692</v>
      </c>
      <c r="B2" s="156"/>
      <c r="C2" s="156"/>
      <c r="D2" s="156"/>
      <c r="E2" s="156"/>
      <c r="F2" s="156"/>
      <c r="G2" s="156"/>
      <c r="H2" s="156"/>
      <c r="I2" s="156"/>
      <c r="J2" s="156"/>
      <c r="K2" s="156"/>
      <c r="L2" s="156"/>
      <c r="M2" s="156"/>
      <c r="N2" s="156"/>
      <c r="O2" s="156"/>
      <c r="P2" s="156"/>
      <c r="Q2" s="156"/>
      <c r="R2" s="152"/>
    </row>
    <row r="3" s="152" customFormat="1" spans="1:17">
      <c r="A3" s="157" t="s">
        <v>693</v>
      </c>
      <c r="B3" s="157"/>
      <c r="C3" s="157"/>
      <c r="D3" s="157"/>
      <c r="E3" s="157"/>
      <c r="F3" s="158"/>
      <c r="G3" s="158"/>
      <c r="H3" s="158"/>
      <c r="I3" s="167"/>
      <c r="J3" s="167"/>
      <c r="K3" s="167"/>
      <c r="L3" s="167"/>
      <c r="M3" s="167"/>
      <c r="N3" s="167"/>
      <c r="O3" s="168"/>
      <c r="P3" s="168"/>
      <c r="Q3" s="174"/>
    </row>
    <row r="4" spans="1:17">
      <c r="A4" s="159" t="s">
        <v>161</v>
      </c>
      <c r="B4" s="159" t="s">
        <v>685</v>
      </c>
      <c r="C4" s="159" t="s">
        <v>686</v>
      </c>
      <c r="D4" s="159" t="s">
        <v>399</v>
      </c>
      <c r="E4" s="159" t="s">
        <v>526</v>
      </c>
      <c r="F4" s="159" t="s">
        <v>687</v>
      </c>
      <c r="G4" s="159" t="s">
        <v>525</v>
      </c>
      <c r="H4" s="160" t="s">
        <v>400</v>
      </c>
      <c r="I4" s="169" t="s">
        <v>694</v>
      </c>
      <c r="J4" s="169"/>
      <c r="K4" s="169" t="s">
        <v>197</v>
      </c>
      <c r="L4" s="169"/>
      <c r="M4" s="169"/>
      <c r="N4" s="169"/>
      <c r="O4" s="160" t="s">
        <v>269</v>
      </c>
      <c r="P4" s="160" t="s">
        <v>403</v>
      </c>
      <c r="Q4" s="159" t="s">
        <v>164</v>
      </c>
    </row>
    <row r="5" ht="21.6" spans="1:17">
      <c r="A5" s="159"/>
      <c r="B5" s="159"/>
      <c r="C5" s="159"/>
      <c r="D5" s="159"/>
      <c r="E5" s="159"/>
      <c r="F5" s="159"/>
      <c r="G5" s="159"/>
      <c r="H5" s="160"/>
      <c r="I5" s="169" t="s">
        <v>695</v>
      </c>
      <c r="J5" s="169" t="s">
        <v>696</v>
      </c>
      <c r="K5" s="169" t="s">
        <v>697</v>
      </c>
      <c r="L5" s="169" t="s">
        <v>643</v>
      </c>
      <c r="M5" s="169" t="s">
        <v>644</v>
      </c>
      <c r="N5" s="169" t="s">
        <v>689</v>
      </c>
      <c r="O5" s="160"/>
      <c r="P5" s="160"/>
      <c r="Q5" s="159"/>
    </row>
    <row r="6" spans="1:17">
      <c r="A6" s="159">
        <v>1</v>
      </c>
      <c r="B6" s="110" t="s">
        <v>698</v>
      </c>
      <c r="C6" s="161" t="s">
        <v>699</v>
      </c>
      <c r="D6" s="110" t="s">
        <v>700</v>
      </c>
      <c r="E6" s="110" t="s">
        <v>701</v>
      </c>
      <c r="F6" s="110" t="s">
        <v>702</v>
      </c>
      <c r="G6" s="162">
        <v>20150715</v>
      </c>
      <c r="H6" s="162">
        <v>20150715</v>
      </c>
      <c r="I6" s="110">
        <v>48</v>
      </c>
      <c r="J6" s="110" t="s">
        <v>703</v>
      </c>
      <c r="K6" s="169">
        <f>I6</f>
        <v>48</v>
      </c>
      <c r="L6" s="169">
        <f>K6*0.33*500</f>
        <v>7920</v>
      </c>
      <c r="M6" s="169">
        <f>L6</f>
        <v>7920</v>
      </c>
      <c r="N6" s="169">
        <f>M6*1.13</f>
        <v>8949.6</v>
      </c>
      <c r="O6" s="160"/>
      <c r="P6" s="110" t="s">
        <v>704</v>
      </c>
      <c r="Q6" s="110"/>
    </row>
    <row r="7" spans="1:17">
      <c r="A7" s="159">
        <v>2</v>
      </c>
      <c r="B7" s="110" t="s">
        <v>705</v>
      </c>
      <c r="C7" s="161" t="s">
        <v>706</v>
      </c>
      <c r="D7" s="110" t="s">
        <v>707</v>
      </c>
      <c r="E7" s="110" t="s">
        <v>708</v>
      </c>
      <c r="F7" s="110" t="s">
        <v>709</v>
      </c>
      <c r="G7" s="162">
        <v>20060324</v>
      </c>
      <c r="H7" s="162">
        <v>20060324</v>
      </c>
      <c r="I7" s="110">
        <v>24</v>
      </c>
      <c r="J7" s="110" t="s">
        <v>710</v>
      </c>
      <c r="K7" s="169">
        <f t="shared" ref="K7:K10" si="0">I7</f>
        <v>24</v>
      </c>
      <c r="L7" s="169">
        <f>K7*0.33*2000</f>
        <v>15840</v>
      </c>
      <c r="M7" s="169">
        <f t="shared" ref="M7:M10" si="1">L7</f>
        <v>15840</v>
      </c>
      <c r="N7" s="169">
        <f>M7*1.02</f>
        <v>16156.8</v>
      </c>
      <c r="O7" s="160"/>
      <c r="P7" s="110" t="s">
        <v>711</v>
      </c>
      <c r="Q7" s="110"/>
    </row>
    <row r="8" spans="1:17">
      <c r="A8" s="159">
        <v>3</v>
      </c>
      <c r="B8" s="110" t="s">
        <v>712</v>
      </c>
      <c r="C8" s="161" t="s">
        <v>699</v>
      </c>
      <c r="D8" s="110" t="s">
        <v>713</v>
      </c>
      <c r="E8" s="110" t="s">
        <v>714</v>
      </c>
      <c r="F8" s="110" t="s">
        <v>709</v>
      </c>
      <c r="G8" s="162">
        <v>20031201</v>
      </c>
      <c r="H8" s="162">
        <v>20031201</v>
      </c>
      <c r="I8" s="110">
        <v>24</v>
      </c>
      <c r="J8" s="110" t="s">
        <v>710</v>
      </c>
      <c r="K8" s="169">
        <f t="shared" si="0"/>
        <v>24</v>
      </c>
      <c r="L8" s="169">
        <f>K8*0.33*2000</f>
        <v>15840</v>
      </c>
      <c r="M8" s="169">
        <f t="shared" si="1"/>
        <v>15840</v>
      </c>
      <c r="N8" s="169">
        <f>M8*1.02</f>
        <v>16156.8</v>
      </c>
      <c r="O8" s="160"/>
      <c r="P8" s="110" t="s">
        <v>711</v>
      </c>
      <c r="Q8" s="110"/>
    </row>
    <row r="9" spans="1:17">
      <c r="A9" s="159">
        <v>4</v>
      </c>
      <c r="B9" s="110" t="s">
        <v>715</v>
      </c>
      <c r="C9" s="161" t="s">
        <v>699</v>
      </c>
      <c r="D9" s="110" t="s">
        <v>707</v>
      </c>
      <c r="E9" s="110" t="s">
        <v>716</v>
      </c>
      <c r="F9" s="110" t="s">
        <v>709</v>
      </c>
      <c r="G9" s="162">
        <v>20151231</v>
      </c>
      <c r="H9" s="162">
        <v>20151231</v>
      </c>
      <c r="I9" s="110">
        <v>24</v>
      </c>
      <c r="J9" s="110" t="s">
        <v>717</v>
      </c>
      <c r="K9" s="169">
        <f t="shared" si="0"/>
        <v>24</v>
      </c>
      <c r="L9" s="169">
        <f>K9*0.33*1000</f>
        <v>7920</v>
      </c>
      <c r="M9" s="169">
        <f t="shared" si="1"/>
        <v>7920</v>
      </c>
      <c r="N9" s="169">
        <f t="shared" ref="N9:N10" si="2">M9*1.13</f>
        <v>8949.6</v>
      </c>
      <c r="O9" s="160"/>
      <c r="P9" s="110" t="s">
        <v>718</v>
      </c>
      <c r="Q9" s="110"/>
    </row>
    <row r="10" spans="1:17">
      <c r="A10" s="159">
        <v>5</v>
      </c>
      <c r="B10" s="110" t="s">
        <v>719</v>
      </c>
      <c r="C10" s="161" t="s">
        <v>699</v>
      </c>
      <c r="D10" s="110" t="s">
        <v>707</v>
      </c>
      <c r="E10" s="110" t="s">
        <v>716</v>
      </c>
      <c r="F10" s="110" t="s">
        <v>720</v>
      </c>
      <c r="G10" s="162">
        <v>20151231</v>
      </c>
      <c r="H10" s="162">
        <v>20151231</v>
      </c>
      <c r="I10" s="110">
        <v>17</v>
      </c>
      <c r="J10" s="110" t="s">
        <v>717</v>
      </c>
      <c r="K10" s="169">
        <f t="shared" si="0"/>
        <v>17</v>
      </c>
      <c r="L10" s="169">
        <f>K10*0.33*1000</f>
        <v>5610</v>
      </c>
      <c r="M10" s="169">
        <f t="shared" si="1"/>
        <v>5610</v>
      </c>
      <c r="N10" s="169">
        <f t="shared" si="2"/>
        <v>6339.3</v>
      </c>
      <c r="O10" s="160"/>
      <c r="P10" s="110" t="s">
        <v>704</v>
      </c>
      <c r="Q10" s="109"/>
    </row>
    <row r="11" spans="1:17">
      <c r="A11" s="163" t="s">
        <v>460</v>
      </c>
      <c r="B11" s="163"/>
      <c r="C11" s="163"/>
      <c r="D11" s="163"/>
      <c r="E11" s="163"/>
      <c r="F11" s="163"/>
      <c r="G11" s="163"/>
      <c r="H11" s="163"/>
      <c r="I11" s="170">
        <f>SUM(I6:I10)</f>
        <v>137</v>
      </c>
      <c r="J11" s="170">
        <f t="shared" ref="J11:N11" si="3">SUM(J6:J10)</f>
        <v>0</v>
      </c>
      <c r="K11" s="170">
        <f t="shared" si="3"/>
        <v>137</v>
      </c>
      <c r="L11" s="170">
        <f t="shared" si="3"/>
        <v>53130</v>
      </c>
      <c r="M11" s="170">
        <f t="shared" si="3"/>
        <v>53130</v>
      </c>
      <c r="N11" s="170">
        <f t="shared" si="3"/>
        <v>56552.1</v>
      </c>
      <c r="O11" s="171"/>
      <c r="P11" s="171"/>
      <c r="Q11" s="175"/>
    </row>
    <row r="12" spans="1:17">
      <c r="A12" s="164" t="s">
        <v>690</v>
      </c>
      <c r="B12" s="164"/>
      <c r="C12" s="164"/>
      <c r="D12" s="164"/>
      <c r="E12" s="164"/>
      <c r="F12" s="164"/>
      <c r="G12" s="164"/>
      <c r="H12" s="164"/>
      <c r="I12" s="170"/>
      <c r="J12" s="170"/>
      <c r="K12" s="170"/>
      <c r="L12" s="170"/>
      <c r="M12" s="170"/>
      <c r="N12" s="170"/>
      <c r="O12" s="171"/>
      <c r="P12" s="171"/>
      <c r="Q12" s="175"/>
    </row>
    <row r="13" spans="1:17">
      <c r="A13" s="165" t="s">
        <v>721</v>
      </c>
      <c r="B13" s="165"/>
      <c r="C13" s="165"/>
      <c r="D13" s="165"/>
      <c r="E13" s="165"/>
      <c r="F13" s="165"/>
      <c r="G13" s="165"/>
      <c r="H13" s="165"/>
      <c r="I13" s="172">
        <f t="shared" ref="I13:N13" si="4">I11</f>
        <v>137</v>
      </c>
      <c r="J13" s="172">
        <f t="shared" si="4"/>
        <v>0</v>
      </c>
      <c r="K13" s="172">
        <f t="shared" si="4"/>
        <v>137</v>
      </c>
      <c r="L13" s="172">
        <f t="shared" si="4"/>
        <v>53130</v>
      </c>
      <c r="M13" s="172">
        <f t="shared" si="4"/>
        <v>53130</v>
      </c>
      <c r="N13" s="172">
        <f t="shared" si="4"/>
        <v>56552.1</v>
      </c>
      <c r="O13" s="165"/>
      <c r="P13" s="165"/>
      <c r="Q13" s="176"/>
    </row>
    <row r="14" spans="1:12">
      <c r="A14" s="166" t="s">
        <v>722</v>
      </c>
      <c r="B14" s="166"/>
      <c r="C14" s="166"/>
      <c r="D14" s="166"/>
      <c r="E14" s="166"/>
      <c r="L14" s="173" t="s">
        <v>723</v>
      </c>
    </row>
    <row r="15" spans="1:5">
      <c r="A15" s="166" t="s">
        <v>724</v>
      </c>
      <c r="B15" s="166"/>
      <c r="C15" s="166"/>
      <c r="D15" s="166"/>
      <c r="E15" s="166"/>
    </row>
  </sheetData>
  <mergeCells count="19">
    <mergeCell ref="A1:Q1"/>
    <mergeCell ref="A2:Q2"/>
    <mergeCell ref="A3:E3"/>
    <mergeCell ref="I4:J4"/>
    <mergeCell ref="K4:N4"/>
    <mergeCell ref="A11:H11"/>
    <mergeCell ref="A12:H12"/>
    <mergeCell ref="A13:H13"/>
    <mergeCell ref="A4:A5"/>
    <mergeCell ref="B4:B5"/>
    <mergeCell ref="C4:C5"/>
    <mergeCell ref="D4:D5"/>
    <mergeCell ref="E4:E5"/>
    <mergeCell ref="F4:F5"/>
    <mergeCell ref="G4:G5"/>
    <mergeCell ref="H4:H5"/>
    <mergeCell ref="O4:O5"/>
    <mergeCell ref="P4:P5"/>
    <mergeCell ref="Q4:Q5"/>
  </mergeCells>
  <pageMargins left="0.699305555555556" right="0.699305555555556" top="0.75" bottom="0.75" header="0.3" footer="0.3"/>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4"/>
  <sheetViews>
    <sheetView topLeftCell="A32" workbookViewId="0">
      <selection activeCell="A40" sqref="A40:G40"/>
    </sheetView>
  </sheetViews>
  <sheetFormatPr defaultColWidth="9" defaultRowHeight="15.75" customHeight="1"/>
  <cols>
    <col min="1" max="1" width="3.5" style="132" customWidth="1"/>
    <col min="2" max="2" width="7.5" style="132" customWidth="1"/>
    <col min="3" max="3" width="12.3333333333333" style="132" customWidth="1"/>
    <col min="4" max="4" width="13.0833333333333" style="132" customWidth="1"/>
    <col min="5" max="5" width="8.33333333333333" style="132" customWidth="1"/>
    <col min="6" max="6" width="4.25" style="132" customWidth="1"/>
    <col min="7" max="7" width="3.58333333333333" style="132" customWidth="1"/>
    <col min="8" max="9" width="7.25" style="132" customWidth="1"/>
    <col min="10" max="10" width="7.58333333333333" style="132" customWidth="1"/>
    <col min="11" max="12" width="9.83333333333333" style="132" customWidth="1"/>
    <col min="13" max="13" width="9.83333333333333" style="132" customWidth="1" outlineLevel="1"/>
    <col min="14" max="14" width="4.5" style="132" customWidth="1" outlineLevel="1"/>
    <col min="15" max="15" width="9.08333333333333" style="132" customWidth="1" outlineLevel="1"/>
    <col min="16" max="16" width="6.5" style="132" customWidth="1" outlineLevel="1"/>
    <col min="17" max="17" width="10.5833333333333" style="132" customWidth="1" outlineLevel="1"/>
    <col min="18" max="18" width="13.5833333333333" style="132" customWidth="1" outlineLevel="1"/>
    <col min="19" max="19" width="7.75" style="132" customWidth="1" outlineLevel="1"/>
    <col min="20" max="20" width="10.0833333333333" style="132" customWidth="1"/>
    <col min="21" max="21" width="3.33333333333333" style="132" customWidth="1"/>
    <col min="22" max="16384" width="9" style="132"/>
  </cols>
  <sheetData>
    <row r="1" ht="46.8" hidden="1" spans="1:20">
      <c r="A1" s="1" t="s">
        <v>126</v>
      </c>
      <c r="B1" s="125" t="s">
        <v>661</v>
      </c>
      <c r="C1" s="3"/>
      <c r="D1" s="3"/>
      <c r="E1" s="3"/>
      <c r="F1" s="3"/>
      <c r="G1" s="3"/>
      <c r="H1" s="3"/>
      <c r="I1" s="3"/>
      <c r="J1" s="3"/>
      <c r="K1" s="3"/>
      <c r="L1" s="3"/>
      <c r="M1" s="4"/>
      <c r="N1" s="4"/>
      <c r="O1" s="4"/>
      <c r="P1" s="4"/>
      <c r="Q1" s="4"/>
      <c r="R1" s="4"/>
      <c r="S1" s="4"/>
      <c r="T1" s="3"/>
    </row>
    <row r="2" ht="30" hidden="1" customHeight="1" spans="1:20">
      <c r="A2" s="5" t="s">
        <v>725</v>
      </c>
      <c r="B2" s="5"/>
      <c r="C2" s="5"/>
      <c r="D2" s="5"/>
      <c r="E2" s="5"/>
      <c r="F2" s="5"/>
      <c r="G2" s="5"/>
      <c r="H2" s="5"/>
      <c r="I2" s="5"/>
      <c r="J2" s="5"/>
      <c r="K2" s="5"/>
      <c r="L2" s="5"/>
      <c r="M2" s="5"/>
      <c r="N2" s="5"/>
      <c r="O2" s="5"/>
      <c r="P2" s="5"/>
      <c r="Q2" s="5"/>
      <c r="R2" s="5"/>
      <c r="S2" s="5"/>
      <c r="T2" s="5"/>
    </row>
    <row r="3" ht="17.25" customHeight="1" spans="1:20">
      <c r="A3" s="5" t="s">
        <v>726</v>
      </c>
      <c r="B3" s="5"/>
      <c r="C3" s="5"/>
      <c r="D3" s="5"/>
      <c r="E3" s="5"/>
      <c r="F3" s="5"/>
      <c r="G3" s="5"/>
      <c r="H3" s="5"/>
      <c r="I3" s="5"/>
      <c r="J3" s="5"/>
      <c r="K3" s="5"/>
      <c r="L3" s="5"/>
      <c r="M3" s="5"/>
      <c r="N3" s="5"/>
      <c r="O3" s="5"/>
      <c r="P3" s="5"/>
      <c r="Q3" s="5"/>
      <c r="R3" s="5"/>
      <c r="S3" s="5"/>
      <c r="T3" s="5"/>
    </row>
    <row r="4" ht="14.15" customHeight="1" spans="1:20">
      <c r="A4" s="6" t="e">
        <f>CONCATENATE(#REF!,#REF!,#REF!,#REF!,#REF!,#REF!,#REF!)</f>
        <v>#REF!</v>
      </c>
      <c r="B4" s="6"/>
      <c r="C4" s="6"/>
      <c r="D4" s="6"/>
      <c r="E4" s="6"/>
      <c r="F4" s="6"/>
      <c r="G4" s="6"/>
      <c r="H4" s="6"/>
      <c r="I4" s="6"/>
      <c r="J4" s="7"/>
      <c r="K4" s="7"/>
      <c r="L4" s="7"/>
      <c r="M4" s="7"/>
      <c r="N4" s="7"/>
      <c r="O4" s="7"/>
      <c r="P4" s="7"/>
      <c r="Q4" s="7"/>
      <c r="R4" s="7"/>
      <c r="S4" s="7"/>
      <c r="T4" s="7"/>
    </row>
    <row r="5" customHeight="1" spans="1:20">
      <c r="A5" s="8" t="e">
        <f>#REF!&amp;#REF!</f>
        <v>#REF!</v>
      </c>
      <c r="B5" s="9"/>
      <c r="C5" s="9"/>
      <c r="D5" s="9"/>
      <c r="E5" s="9"/>
      <c r="F5" s="9"/>
      <c r="G5" s="9"/>
      <c r="H5" s="9"/>
      <c r="I5" s="9"/>
      <c r="J5" s="9"/>
      <c r="K5" s="9"/>
      <c r="L5" s="9"/>
      <c r="M5" s="10"/>
      <c r="N5" s="10"/>
      <c r="O5" s="10"/>
      <c r="P5" s="10"/>
      <c r="Q5" s="10"/>
      <c r="R5" s="10"/>
      <c r="S5" s="10"/>
      <c r="T5" s="11" t="s">
        <v>159</v>
      </c>
    </row>
    <row r="6" ht="18" customHeight="1" spans="1:20">
      <c r="A6" s="133" t="s">
        <v>161</v>
      </c>
      <c r="B6" s="126" t="s">
        <v>727</v>
      </c>
      <c r="C6" s="134" t="s">
        <v>728</v>
      </c>
      <c r="D6" s="134" t="s">
        <v>399</v>
      </c>
      <c r="E6" s="126" t="s">
        <v>526</v>
      </c>
      <c r="F6" s="126" t="s">
        <v>400</v>
      </c>
      <c r="G6" s="126" t="s">
        <v>405</v>
      </c>
      <c r="H6" s="135" t="s">
        <v>687</v>
      </c>
      <c r="I6" s="135" t="s">
        <v>525</v>
      </c>
      <c r="J6" s="126" t="s">
        <v>729</v>
      </c>
      <c r="K6" s="145" t="s">
        <v>196</v>
      </c>
      <c r="L6" s="146"/>
      <c r="M6" s="12" t="s">
        <v>197</v>
      </c>
      <c r="N6" s="12"/>
      <c r="O6" s="12"/>
      <c r="P6" s="57" t="s">
        <v>269</v>
      </c>
      <c r="Q6" s="57" t="s">
        <v>402</v>
      </c>
      <c r="R6" s="57" t="s">
        <v>403</v>
      </c>
      <c r="S6" s="57" t="s">
        <v>404</v>
      </c>
      <c r="T6" s="128" t="s">
        <v>164</v>
      </c>
    </row>
    <row r="7" ht="27" customHeight="1" spans="1:20">
      <c r="A7" s="133"/>
      <c r="B7" s="126"/>
      <c r="C7" s="136"/>
      <c r="D7" s="136"/>
      <c r="E7" s="126"/>
      <c r="F7" s="126"/>
      <c r="G7" s="126"/>
      <c r="H7" s="135"/>
      <c r="I7" s="135"/>
      <c r="J7" s="126"/>
      <c r="K7" s="147" t="s">
        <v>643</v>
      </c>
      <c r="L7" s="148" t="s">
        <v>644</v>
      </c>
      <c r="M7" s="12" t="s">
        <v>643</v>
      </c>
      <c r="N7" s="57" t="s">
        <v>527</v>
      </c>
      <c r="O7" s="12" t="s">
        <v>644</v>
      </c>
      <c r="P7" s="12"/>
      <c r="Q7" s="12"/>
      <c r="R7" s="12"/>
      <c r="S7" s="12"/>
      <c r="T7" s="151"/>
    </row>
    <row r="8" ht="15.6" spans="1:20">
      <c r="A8" s="137" t="str">
        <f>IF(C8="","",SUBTOTAL(103,$C$7:$C8))</f>
        <v/>
      </c>
      <c r="B8" s="138"/>
      <c r="C8" s="139"/>
      <c r="D8" s="139"/>
      <c r="E8" s="140"/>
      <c r="F8" s="141"/>
      <c r="G8" s="142"/>
      <c r="H8" s="16"/>
      <c r="I8" s="16"/>
      <c r="J8" s="149"/>
      <c r="K8" s="19"/>
      <c r="L8" s="17"/>
      <c r="M8" s="17"/>
      <c r="N8" s="105"/>
      <c r="O8" s="17">
        <f>M8</f>
        <v>0</v>
      </c>
      <c r="P8" s="56" t="str">
        <f>IF(L8=0,"",(O8-L8)/L8*100)</f>
        <v/>
      </c>
      <c r="Q8" s="56"/>
      <c r="R8" s="56"/>
      <c r="S8" s="56"/>
      <c r="T8" s="18"/>
    </row>
    <row r="9" ht="15.6" spans="1:20">
      <c r="A9" s="137" t="str">
        <f>IF(C9="","",SUBTOTAL(103,$C$7:$C9))</f>
        <v/>
      </c>
      <c r="B9" s="14"/>
      <c r="C9" s="139"/>
      <c r="D9" s="139"/>
      <c r="E9" s="140"/>
      <c r="F9" s="141"/>
      <c r="G9" s="142"/>
      <c r="H9" s="16"/>
      <c r="I9" s="16"/>
      <c r="J9" s="149"/>
      <c r="K9" s="19"/>
      <c r="L9" s="17"/>
      <c r="M9" s="17"/>
      <c r="N9" s="105"/>
      <c r="O9" s="17">
        <f t="shared" ref="O9:O37" si="0">M9</f>
        <v>0</v>
      </c>
      <c r="P9" s="56" t="str">
        <f t="shared" ref="P9:P42" si="1">IF(L9=0,"",(O9-L9)/L9*100)</f>
        <v/>
      </c>
      <c r="Q9" s="56"/>
      <c r="R9" s="56"/>
      <c r="S9" s="56"/>
      <c r="T9" s="18"/>
    </row>
    <row r="10" ht="18" customHeight="1" spans="1:20">
      <c r="A10" s="137" t="str">
        <f>IF(C10="","",SUBTOTAL(103,$C$7:$C10))</f>
        <v/>
      </c>
      <c r="B10" s="14"/>
      <c r="C10" s="139"/>
      <c r="D10" s="139"/>
      <c r="E10" s="140"/>
      <c r="F10" s="141"/>
      <c r="G10" s="142"/>
      <c r="H10" s="16"/>
      <c r="I10" s="16"/>
      <c r="J10" s="149"/>
      <c r="K10" s="19"/>
      <c r="L10" s="17"/>
      <c r="M10" s="17"/>
      <c r="N10" s="105"/>
      <c r="O10" s="17">
        <f t="shared" si="0"/>
        <v>0</v>
      </c>
      <c r="P10" s="56" t="str">
        <f t="shared" si="1"/>
        <v/>
      </c>
      <c r="Q10" s="56"/>
      <c r="R10" s="56"/>
      <c r="S10" s="56"/>
      <c r="T10" s="18"/>
    </row>
    <row r="11" ht="18" customHeight="1" spans="1:20">
      <c r="A11" s="137" t="str">
        <f>IF(C11="","",SUBTOTAL(103,$C$7:$C11))</f>
        <v/>
      </c>
      <c r="B11" s="14"/>
      <c r="C11" s="15"/>
      <c r="D11" s="140"/>
      <c r="E11" s="140"/>
      <c r="F11" s="141"/>
      <c r="G11" s="142"/>
      <c r="H11" s="16"/>
      <c r="I11" s="16"/>
      <c r="J11" s="149"/>
      <c r="K11" s="19"/>
      <c r="L11" s="17"/>
      <c r="M11" s="17"/>
      <c r="N11" s="105"/>
      <c r="O11" s="17">
        <f t="shared" si="0"/>
        <v>0</v>
      </c>
      <c r="P11" s="56" t="str">
        <f t="shared" si="1"/>
        <v/>
      </c>
      <c r="Q11" s="56"/>
      <c r="R11" s="56"/>
      <c r="S11" s="56"/>
      <c r="T11" s="18"/>
    </row>
    <row r="12" ht="18" customHeight="1" spans="1:20">
      <c r="A12" s="137" t="str">
        <f>IF(C12="","",SUBTOTAL(103,$C$7:$C12))</f>
        <v/>
      </c>
      <c r="B12" s="14"/>
      <c r="C12" s="15"/>
      <c r="D12" s="140"/>
      <c r="E12" s="140"/>
      <c r="F12" s="141"/>
      <c r="G12" s="142"/>
      <c r="H12" s="14"/>
      <c r="I12" s="14"/>
      <c r="J12" s="149"/>
      <c r="K12" s="19"/>
      <c r="L12" s="17"/>
      <c r="M12" s="17"/>
      <c r="N12" s="105"/>
      <c r="O12" s="17">
        <f t="shared" si="0"/>
        <v>0</v>
      </c>
      <c r="P12" s="56" t="str">
        <f t="shared" si="1"/>
        <v/>
      </c>
      <c r="Q12" s="56"/>
      <c r="R12" s="56"/>
      <c r="S12" s="56"/>
      <c r="T12" s="18"/>
    </row>
    <row r="13" ht="18" customHeight="1" spans="1:20">
      <c r="A13" s="137" t="str">
        <f>IF(C13="","",SUBTOTAL(103,$C$7:$C13))</f>
        <v/>
      </c>
      <c r="B13" s="14"/>
      <c r="C13" s="15"/>
      <c r="D13" s="140"/>
      <c r="E13" s="140"/>
      <c r="F13" s="141"/>
      <c r="G13" s="142"/>
      <c r="H13" s="14"/>
      <c r="I13" s="14"/>
      <c r="J13" s="149"/>
      <c r="K13" s="19"/>
      <c r="L13" s="17"/>
      <c r="M13" s="17"/>
      <c r="N13" s="105"/>
      <c r="O13" s="17">
        <f t="shared" si="0"/>
        <v>0</v>
      </c>
      <c r="P13" s="56" t="str">
        <f t="shared" si="1"/>
        <v/>
      </c>
      <c r="Q13" s="56"/>
      <c r="R13" s="56"/>
      <c r="S13" s="56"/>
      <c r="T13" s="18"/>
    </row>
    <row r="14" ht="18" customHeight="1" spans="1:20">
      <c r="A14" s="137" t="str">
        <f>IF(C14="","",SUBTOTAL(103,$C$7:$C14))</f>
        <v/>
      </c>
      <c r="B14" s="14"/>
      <c r="C14" s="15"/>
      <c r="D14" s="140"/>
      <c r="E14" s="140"/>
      <c r="F14" s="141"/>
      <c r="G14" s="142"/>
      <c r="H14" s="14"/>
      <c r="I14" s="14"/>
      <c r="J14" s="149"/>
      <c r="K14" s="19"/>
      <c r="L14" s="17"/>
      <c r="M14" s="17"/>
      <c r="N14" s="105"/>
      <c r="O14" s="17">
        <f t="shared" si="0"/>
        <v>0</v>
      </c>
      <c r="P14" s="56" t="str">
        <f t="shared" si="1"/>
        <v/>
      </c>
      <c r="Q14" s="56"/>
      <c r="R14" s="56"/>
      <c r="S14" s="56"/>
      <c r="T14" s="18"/>
    </row>
    <row r="15" ht="18" customHeight="1" spans="1:20">
      <c r="A15" s="137" t="str">
        <f>IF(C15="","",SUBTOTAL(103,$C$7:$C15))</f>
        <v/>
      </c>
      <c r="B15" s="14"/>
      <c r="C15" s="15"/>
      <c r="D15" s="140"/>
      <c r="E15" s="140"/>
      <c r="F15" s="141"/>
      <c r="G15" s="142"/>
      <c r="H15" s="14"/>
      <c r="I15" s="14"/>
      <c r="J15" s="149"/>
      <c r="K15" s="19"/>
      <c r="L15" s="17"/>
      <c r="M15" s="17"/>
      <c r="N15" s="105"/>
      <c r="O15" s="17">
        <f t="shared" si="0"/>
        <v>0</v>
      </c>
      <c r="P15" s="56" t="str">
        <f t="shared" si="1"/>
        <v/>
      </c>
      <c r="Q15" s="56"/>
      <c r="R15" s="56"/>
      <c r="S15" s="56"/>
      <c r="T15" s="18"/>
    </row>
    <row r="16" ht="18" customHeight="1" spans="1:20">
      <c r="A16" s="137" t="str">
        <f>IF(C16="","",SUBTOTAL(103,$C$7:$C16))</f>
        <v/>
      </c>
      <c r="B16" s="14"/>
      <c r="C16" s="15"/>
      <c r="D16" s="140"/>
      <c r="E16" s="140"/>
      <c r="F16" s="141"/>
      <c r="G16" s="142"/>
      <c r="H16" s="14"/>
      <c r="I16" s="14"/>
      <c r="J16" s="149"/>
      <c r="K16" s="19"/>
      <c r="L16" s="17"/>
      <c r="M16" s="17"/>
      <c r="N16" s="105"/>
      <c r="O16" s="17">
        <f t="shared" si="0"/>
        <v>0</v>
      </c>
      <c r="P16" s="56" t="str">
        <f t="shared" si="1"/>
        <v/>
      </c>
      <c r="Q16" s="56"/>
      <c r="R16" s="56"/>
      <c r="S16" s="56"/>
      <c r="T16" s="18"/>
    </row>
    <row r="17" ht="18" customHeight="1" spans="1:20">
      <c r="A17" s="137" t="str">
        <f>IF(C17="","",SUBTOTAL(103,$C$7:$C17))</f>
        <v/>
      </c>
      <c r="B17" s="14"/>
      <c r="C17" s="15"/>
      <c r="D17" s="140"/>
      <c r="E17" s="140"/>
      <c r="F17" s="141"/>
      <c r="G17" s="142"/>
      <c r="H17" s="14"/>
      <c r="I17" s="14"/>
      <c r="J17" s="149"/>
      <c r="K17" s="19"/>
      <c r="L17" s="17"/>
      <c r="M17" s="17"/>
      <c r="N17" s="105"/>
      <c r="O17" s="17">
        <f t="shared" si="0"/>
        <v>0</v>
      </c>
      <c r="P17" s="56" t="str">
        <f t="shared" si="1"/>
        <v/>
      </c>
      <c r="Q17" s="56"/>
      <c r="R17" s="56"/>
      <c r="S17" s="56"/>
      <c r="T17" s="18"/>
    </row>
    <row r="18" ht="18" customHeight="1" spans="1:20">
      <c r="A18" s="137" t="str">
        <f>IF(C18="","",SUBTOTAL(103,$C$7:$C18))</f>
        <v/>
      </c>
      <c r="B18" s="14"/>
      <c r="C18" s="15"/>
      <c r="D18" s="140"/>
      <c r="E18" s="140"/>
      <c r="F18" s="141"/>
      <c r="G18" s="142"/>
      <c r="H18" s="14"/>
      <c r="I18" s="14"/>
      <c r="J18" s="149"/>
      <c r="K18" s="19"/>
      <c r="L18" s="17"/>
      <c r="M18" s="17"/>
      <c r="N18" s="105"/>
      <c r="O18" s="17">
        <f t="shared" si="0"/>
        <v>0</v>
      </c>
      <c r="P18" s="56" t="str">
        <f t="shared" si="1"/>
        <v/>
      </c>
      <c r="Q18" s="56"/>
      <c r="R18" s="56"/>
      <c r="S18" s="56"/>
      <c r="T18" s="18"/>
    </row>
    <row r="19" ht="18" customHeight="1" spans="1:20">
      <c r="A19" s="137" t="str">
        <f>IF(C19="","",SUBTOTAL(103,$C$7:$C19))</f>
        <v/>
      </c>
      <c r="B19" s="14"/>
      <c r="C19" s="15"/>
      <c r="D19" s="140"/>
      <c r="E19" s="140"/>
      <c r="F19" s="141"/>
      <c r="G19" s="142"/>
      <c r="H19" s="14"/>
      <c r="I19" s="14"/>
      <c r="J19" s="149"/>
      <c r="K19" s="19"/>
      <c r="L19" s="17"/>
      <c r="M19" s="17"/>
      <c r="N19" s="105"/>
      <c r="O19" s="17">
        <f t="shared" si="0"/>
        <v>0</v>
      </c>
      <c r="P19" s="56" t="str">
        <f t="shared" si="1"/>
        <v/>
      </c>
      <c r="Q19" s="56"/>
      <c r="R19" s="56"/>
      <c r="S19" s="56"/>
      <c r="T19" s="18"/>
    </row>
    <row r="20" ht="18" customHeight="1" spans="1:20">
      <c r="A20" s="137" t="str">
        <f>IF(C20="","",SUBTOTAL(103,$C$7:$C20))</f>
        <v/>
      </c>
      <c r="B20" s="14"/>
      <c r="C20" s="15"/>
      <c r="D20" s="140"/>
      <c r="E20" s="140"/>
      <c r="F20" s="141"/>
      <c r="G20" s="142"/>
      <c r="H20" s="14"/>
      <c r="I20" s="14"/>
      <c r="J20" s="149"/>
      <c r="K20" s="19"/>
      <c r="L20" s="17"/>
      <c r="M20" s="17"/>
      <c r="N20" s="105"/>
      <c r="O20" s="17">
        <f t="shared" si="0"/>
        <v>0</v>
      </c>
      <c r="P20" s="56" t="str">
        <f t="shared" si="1"/>
        <v/>
      </c>
      <c r="Q20" s="56"/>
      <c r="R20" s="56"/>
      <c r="S20" s="56"/>
      <c r="T20" s="18"/>
    </row>
    <row r="21" ht="18" customHeight="1" spans="1:20">
      <c r="A21" s="137" t="str">
        <f>IF(C21="","",SUBTOTAL(103,$C$7:$C21))</f>
        <v/>
      </c>
      <c r="B21" s="14"/>
      <c r="C21" s="15"/>
      <c r="D21" s="140"/>
      <c r="E21" s="140"/>
      <c r="F21" s="141"/>
      <c r="G21" s="142"/>
      <c r="H21" s="14"/>
      <c r="I21" s="14"/>
      <c r="J21" s="149"/>
      <c r="K21" s="19"/>
      <c r="L21" s="17"/>
      <c r="M21" s="17"/>
      <c r="N21" s="105"/>
      <c r="O21" s="17">
        <f t="shared" si="0"/>
        <v>0</v>
      </c>
      <c r="P21" s="56" t="str">
        <f t="shared" si="1"/>
        <v/>
      </c>
      <c r="Q21" s="56"/>
      <c r="R21" s="56"/>
      <c r="S21" s="56"/>
      <c r="T21" s="18"/>
    </row>
    <row r="22" ht="18" customHeight="1" spans="1:20">
      <c r="A22" s="137" t="str">
        <f>IF(C22="","",SUBTOTAL(103,$C$7:$C22))</f>
        <v/>
      </c>
      <c r="B22" s="14"/>
      <c r="C22" s="15"/>
      <c r="D22" s="140"/>
      <c r="E22" s="140"/>
      <c r="F22" s="141"/>
      <c r="G22" s="142"/>
      <c r="H22" s="14"/>
      <c r="I22" s="14"/>
      <c r="J22" s="149"/>
      <c r="K22" s="19"/>
      <c r="L22" s="17"/>
      <c r="M22" s="17"/>
      <c r="N22" s="105"/>
      <c r="O22" s="17">
        <f t="shared" si="0"/>
        <v>0</v>
      </c>
      <c r="P22" s="56" t="str">
        <f t="shared" si="1"/>
        <v/>
      </c>
      <c r="Q22" s="56"/>
      <c r="R22" s="56"/>
      <c r="S22" s="56"/>
      <c r="T22" s="18"/>
    </row>
    <row r="23" ht="18" customHeight="1" spans="1:20">
      <c r="A23" s="137" t="str">
        <f>IF(C23="","",SUBTOTAL(103,$C$7:$C23))</f>
        <v/>
      </c>
      <c r="B23" s="14"/>
      <c r="C23" s="15"/>
      <c r="D23" s="140"/>
      <c r="E23" s="140"/>
      <c r="F23" s="141"/>
      <c r="G23" s="142"/>
      <c r="H23" s="14"/>
      <c r="I23" s="14"/>
      <c r="J23" s="149"/>
      <c r="K23" s="19"/>
      <c r="L23" s="17"/>
      <c r="M23" s="17"/>
      <c r="N23" s="105"/>
      <c r="O23" s="17">
        <f t="shared" si="0"/>
        <v>0</v>
      </c>
      <c r="P23" s="56" t="str">
        <f t="shared" si="1"/>
        <v/>
      </c>
      <c r="Q23" s="56"/>
      <c r="R23" s="56"/>
      <c r="S23" s="56"/>
      <c r="T23" s="18"/>
    </row>
    <row r="24" ht="18" customHeight="1" spans="1:20">
      <c r="A24" s="137" t="str">
        <f>IF(C24="","",SUBTOTAL(103,$C$7:$C24))</f>
        <v/>
      </c>
      <c r="B24" s="14"/>
      <c r="C24" s="15"/>
      <c r="D24" s="140"/>
      <c r="E24" s="140"/>
      <c r="F24" s="141"/>
      <c r="G24" s="142"/>
      <c r="H24" s="14"/>
      <c r="I24" s="14"/>
      <c r="J24" s="149"/>
      <c r="K24" s="19"/>
      <c r="L24" s="17"/>
      <c r="M24" s="17"/>
      <c r="N24" s="105"/>
      <c r="O24" s="17">
        <f t="shared" si="0"/>
        <v>0</v>
      </c>
      <c r="P24" s="56" t="str">
        <f t="shared" si="1"/>
        <v/>
      </c>
      <c r="Q24" s="56"/>
      <c r="R24" s="56"/>
      <c r="S24" s="56"/>
      <c r="T24" s="18"/>
    </row>
    <row r="25" ht="18" customHeight="1" spans="1:20">
      <c r="A25" s="137" t="str">
        <f>IF(C25="","",SUBTOTAL(103,$C$7:$C25))</f>
        <v/>
      </c>
      <c r="B25" s="14"/>
      <c r="C25" s="15"/>
      <c r="D25" s="140"/>
      <c r="E25" s="140"/>
      <c r="F25" s="141"/>
      <c r="G25" s="142"/>
      <c r="H25" s="14"/>
      <c r="I25" s="14"/>
      <c r="J25" s="149"/>
      <c r="K25" s="19"/>
      <c r="L25" s="17"/>
      <c r="M25" s="17"/>
      <c r="N25" s="105"/>
      <c r="O25" s="17">
        <f t="shared" si="0"/>
        <v>0</v>
      </c>
      <c r="P25" s="56" t="str">
        <f t="shared" si="1"/>
        <v/>
      </c>
      <c r="Q25" s="56"/>
      <c r="R25" s="56"/>
      <c r="S25" s="56"/>
      <c r="T25" s="18"/>
    </row>
    <row r="26" ht="28.5" customHeight="1" spans="1:20">
      <c r="A26" s="137" t="str">
        <f>IF(C26="","",SUBTOTAL(103,$C$7:$C26))</f>
        <v/>
      </c>
      <c r="B26" s="14"/>
      <c r="C26" s="15"/>
      <c r="D26" s="140"/>
      <c r="E26" s="140"/>
      <c r="F26" s="141"/>
      <c r="G26" s="142"/>
      <c r="H26" s="14"/>
      <c r="I26" s="14"/>
      <c r="J26" s="149"/>
      <c r="K26" s="19"/>
      <c r="L26" s="17"/>
      <c r="M26" s="17"/>
      <c r="N26" s="105"/>
      <c r="O26" s="17">
        <f t="shared" si="0"/>
        <v>0</v>
      </c>
      <c r="P26" s="56" t="str">
        <f t="shared" si="1"/>
        <v/>
      </c>
      <c r="Q26" s="56"/>
      <c r="R26" s="56"/>
      <c r="S26" s="56"/>
      <c r="T26" s="18"/>
    </row>
    <row r="27" ht="18" customHeight="1" spans="1:20">
      <c r="A27" s="137" t="str">
        <f>IF(C27="","",SUBTOTAL(103,$C$7:$C27))</f>
        <v/>
      </c>
      <c r="B27" s="14"/>
      <c r="C27" s="15"/>
      <c r="D27" s="140"/>
      <c r="E27" s="140"/>
      <c r="F27" s="141"/>
      <c r="G27" s="142"/>
      <c r="H27" s="14"/>
      <c r="I27" s="14"/>
      <c r="J27" s="149"/>
      <c r="K27" s="19"/>
      <c r="L27" s="17"/>
      <c r="M27" s="17"/>
      <c r="N27" s="105"/>
      <c r="O27" s="17">
        <f t="shared" si="0"/>
        <v>0</v>
      </c>
      <c r="P27" s="56" t="str">
        <f t="shared" si="1"/>
        <v/>
      </c>
      <c r="Q27" s="56"/>
      <c r="R27" s="56"/>
      <c r="S27" s="56"/>
      <c r="T27" s="18"/>
    </row>
    <row r="28" ht="18" customHeight="1" spans="1:20">
      <c r="A28" s="137" t="str">
        <f>IF(C28="","",SUBTOTAL(103,$C$7:$C28))</f>
        <v/>
      </c>
      <c r="B28" s="14"/>
      <c r="C28" s="15"/>
      <c r="D28" s="140"/>
      <c r="E28" s="140"/>
      <c r="F28" s="141"/>
      <c r="G28" s="142"/>
      <c r="H28" s="14"/>
      <c r="I28" s="14"/>
      <c r="J28" s="149"/>
      <c r="K28" s="19"/>
      <c r="L28" s="17"/>
      <c r="M28" s="17"/>
      <c r="N28" s="105"/>
      <c r="O28" s="17">
        <f t="shared" si="0"/>
        <v>0</v>
      </c>
      <c r="P28" s="56" t="str">
        <f t="shared" si="1"/>
        <v/>
      </c>
      <c r="Q28" s="56"/>
      <c r="R28" s="56"/>
      <c r="S28" s="56"/>
      <c r="T28" s="18"/>
    </row>
    <row r="29" ht="18" customHeight="1" spans="1:20">
      <c r="A29" s="137" t="str">
        <f>IF(C29="","",SUBTOTAL(103,$C$7:$C29))</f>
        <v/>
      </c>
      <c r="B29" s="14"/>
      <c r="C29" s="15"/>
      <c r="D29" s="140"/>
      <c r="E29" s="140"/>
      <c r="F29" s="141"/>
      <c r="G29" s="142"/>
      <c r="H29" s="14"/>
      <c r="I29" s="14"/>
      <c r="J29" s="149"/>
      <c r="K29" s="19"/>
      <c r="L29" s="17"/>
      <c r="M29" s="17"/>
      <c r="N29" s="105"/>
      <c r="O29" s="17">
        <f t="shared" si="0"/>
        <v>0</v>
      </c>
      <c r="P29" s="56" t="str">
        <f t="shared" si="1"/>
        <v/>
      </c>
      <c r="Q29" s="56"/>
      <c r="R29" s="56"/>
      <c r="S29" s="56"/>
      <c r="T29" s="18"/>
    </row>
    <row r="30" ht="18" customHeight="1" spans="1:20">
      <c r="A30" s="137" t="str">
        <f>IF(C30="","",SUBTOTAL(103,$C$7:$C30))</f>
        <v/>
      </c>
      <c r="B30" s="14"/>
      <c r="C30" s="15"/>
      <c r="D30" s="140"/>
      <c r="E30" s="140"/>
      <c r="F30" s="141"/>
      <c r="G30" s="142"/>
      <c r="H30" s="14"/>
      <c r="I30" s="14"/>
      <c r="J30" s="149"/>
      <c r="K30" s="19"/>
      <c r="L30" s="17"/>
      <c r="M30" s="17"/>
      <c r="N30" s="105"/>
      <c r="O30" s="17">
        <f t="shared" si="0"/>
        <v>0</v>
      </c>
      <c r="P30" s="56" t="str">
        <f t="shared" si="1"/>
        <v/>
      </c>
      <c r="Q30" s="56"/>
      <c r="R30" s="56"/>
      <c r="S30" s="56"/>
      <c r="T30" s="18"/>
    </row>
    <row r="31" ht="18" customHeight="1" spans="1:20">
      <c r="A31" s="137" t="str">
        <f>IF(C31="","",SUBTOTAL(103,$C$7:$C31))</f>
        <v/>
      </c>
      <c r="B31" s="14"/>
      <c r="C31" s="15"/>
      <c r="D31" s="140"/>
      <c r="E31" s="140"/>
      <c r="F31" s="141"/>
      <c r="G31" s="142"/>
      <c r="H31" s="14"/>
      <c r="I31" s="14"/>
      <c r="J31" s="149"/>
      <c r="K31" s="19"/>
      <c r="L31" s="17"/>
      <c r="M31" s="17"/>
      <c r="N31" s="105"/>
      <c r="O31" s="17">
        <f t="shared" si="0"/>
        <v>0</v>
      </c>
      <c r="P31" s="56" t="str">
        <f t="shared" si="1"/>
        <v/>
      </c>
      <c r="Q31" s="56"/>
      <c r="R31" s="56"/>
      <c r="S31" s="56"/>
      <c r="T31" s="18"/>
    </row>
    <row r="32" ht="18" customHeight="1" spans="1:20">
      <c r="A32" s="137" t="str">
        <f>IF(C32="","",SUBTOTAL(103,$C$7:$C32))</f>
        <v/>
      </c>
      <c r="B32" s="14"/>
      <c r="C32" s="15"/>
      <c r="D32" s="140"/>
      <c r="E32" s="140"/>
      <c r="F32" s="141"/>
      <c r="G32" s="142"/>
      <c r="H32" s="14"/>
      <c r="I32" s="14"/>
      <c r="J32" s="149"/>
      <c r="K32" s="19"/>
      <c r="L32" s="17"/>
      <c r="M32" s="17"/>
      <c r="N32" s="105"/>
      <c r="O32" s="17">
        <f t="shared" si="0"/>
        <v>0</v>
      </c>
      <c r="P32" s="56" t="str">
        <f t="shared" si="1"/>
        <v/>
      </c>
      <c r="Q32" s="56"/>
      <c r="R32" s="56"/>
      <c r="S32" s="56"/>
      <c r="T32" s="18"/>
    </row>
    <row r="33" ht="18" customHeight="1" spans="1:20">
      <c r="A33" s="137" t="str">
        <f>IF(C33="","",SUBTOTAL(103,$C$7:$C33))</f>
        <v/>
      </c>
      <c r="B33" s="14"/>
      <c r="C33" s="15"/>
      <c r="D33" s="140"/>
      <c r="E33" s="140"/>
      <c r="F33" s="141"/>
      <c r="G33" s="142"/>
      <c r="H33" s="14"/>
      <c r="I33" s="14"/>
      <c r="J33" s="149"/>
      <c r="K33" s="19"/>
      <c r="L33" s="17"/>
      <c r="M33" s="17"/>
      <c r="N33" s="105"/>
      <c r="O33" s="17">
        <f t="shared" si="0"/>
        <v>0</v>
      </c>
      <c r="P33" s="56" t="str">
        <f t="shared" si="1"/>
        <v/>
      </c>
      <c r="Q33" s="56"/>
      <c r="R33" s="56"/>
      <c r="S33" s="56"/>
      <c r="T33" s="18"/>
    </row>
    <row r="34" ht="18" customHeight="1" spans="1:20">
      <c r="A34" s="137" t="str">
        <f>IF(C34="","",SUBTOTAL(103,$C$7:$C34))</f>
        <v/>
      </c>
      <c r="B34" s="14"/>
      <c r="C34" s="15"/>
      <c r="D34" s="140"/>
      <c r="E34" s="140"/>
      <c r="F34" s="141"/>
      <c r="G34" s="142"/>
      <c r="H34" s="14"/>
      <c r="I34" s="14"/>
      <c r="J34" s="149"/>
      <c r="K34" s="19"/>
      <c r="L34" s="17"/>
      <c r="M34" s="17"/>
      <c r="N34" s="105"/>
      <c r="O34" s="17">
        <f t="shared" si="0"/>
        <v>0</v>
      </c>
      <c r="P34" s="56" t="str">
        <f t="shared" si="1"/>
        <v/>
      </c>
      <c r="Q34" s="56"/>
      <c r="R34" s="56"/>
      <c r="S34" s="56"/>
      <c r="T34" s="18"/>
    </row>
    <row r="35" ht="29.25" customHeight="1" spans="1:20">
      <c r="A35" s="137" t="str">
        <f>IF(C35="","",SUBTOTAL(103,$C$7:$C35))</f>
        <v/>
      </c>
      <c r="B35" s="14"/>
      <c r="C35" s="15"/>
      <c r="D35" s="140"/>
      <c r="E35" s="143"/>
      <c r="F35" s="141"/>
      <c r="G35" s="142"/>
      <c r="H35" s="14"/>
      <c r="I35" s="14"/>
      <c r="J35" s="149"/>
      <c r="K35" s="19"/>
      <c r="L35" s="17"/>
      <c r="M35" s="17"/>
      <c r="N35" s="105"/>
      <c r="O35" s="17">
        <f t="shared" si="0"/>
        <v>0</v>
      </c>
      <c r="P35" s="56" t="str">
        <f t="shared" si="1"/>
        <v/>
      </c>
      <c r="Q35" s="56"/>
      <c r="R35" s="56"/>
      <c r="S35" s="56"/>
      <c r="T35" s="18"/>
    </row>
    <row r="36" ht="29.25" customHeight="1" spans="1:20">
      <c r="A36" s="137" t="str">
        <f>IF(C36="","",SUBTOTAL(103,$C$7:$C36))</f>
        <v/>
      </c>
      <c r="B36" s="14"/>
      <c r="C36" s="15"/>
      <c r="D36" s="140"/>
      <c r="E36" s="140"/>
      <c r="F36" s="141"/>
      <c r="G36" s="142"/>
      <c r="H36" s="14"/>
      <c r="I36" s="14"/>
      <c r="J36" s="149"/>
      <c r="K36" s="19"/>
      <c r="L36" s="17"/>
      <c r="M36" s="17"/>
      <c r="N36" s="105"/>
      <c r="O36" s="17">
        <f t="shared" si="0"/>
        <v>0</v>
      </c>
      <c r="P36" s="56" t="str">
        <f t="shared" si="1"/>
        <v/>
      </c>
      <c r="Q36" s="56"/>
      <c r="R36" s="56"/>
      <c r="S36" s="56"/>
      <c r="T36" s="18"/>
    </row>
    <row r="37" ht="18" customHeight="1" spans="1:20">
      <c r="A37" s="137" t="str">
        <f>IF(C37="","",SUBTOTAL(103,$C$7:$C37))</f>
        <v/>
      </c>
      <c r="B37" s="14"/>
      <c r="C37" s="15"/>
      <c r="D37" s="140"/>
      <c r="E37" s="140"/>
      <c r="F37" s="141"/>
      <c r="G37" s="142"/>
      <c r="H37" s="14"/>
      <c r="I37" s="14"/>
      <c r="J37" s="149"/>
      <c r="K37" s="19"/>
      <c r="L37" s="17"/>
      <c r="M37" s="17"/>
      <c r="N37" s="105"/>
      <c r="O37" s="17">
        <f t="shared" si="0"/>
        <v>0</v>
      </c>
      <c r="P37" s="56" t="str">
        <f t="shared" si="1"/>
        <v/>
      </c>
      <c r="Q37" s="56"/>
      <c r="R37" s="56"/>
      <c r="S37" s="56"/>
      <c r="T37" s="18"/>
    </row>
    <row r="38" ht="18" customHeight="1" spans="1:20">
      <c r="A38" s="137" t="str">
        <f>IF(C38="","",SUBTOTAL(103,$C$7:$C38))</f>
        <v/>
      </c>
      <c r="B38" s="14"/>
      <c r="C38" s="15"/>
      <c r="D38" s="15"/>
      <c r="E38" s="144"/>
      <c r="F38" s="14"/>
      <c r="G38" s="14"/>
      <c r="H38" s="14"/>
      <c r="I38" s="16"/>
      <c r="J38" s="150"/>
      <c r="K38" s="19"/>
      <c r="L38" s="17"/>
      <c r="M38" s="17"/>
      <c r="N38" s="105"/>
      <c r="O38" s="17"/>
      <c r="P38" s="56" t="str">
        <f t="shared" si="1"/>
        <v/>
      </c>
      <c r="Q38" s="56"/>
      <c r="R38" s="56"/>
      <c r="S38" s="56"/>
      <c r="T38" s="18"/>
    </row>
    <row r="39" ht="18" customHeight="1" spans="1:20">
      <c r="A39" s="137" t="str">
        <f>IF(C39="","",SUBTOTAL(103,$C$7:$C39))</f>
        <v/>
      </c>
      <c r="B39" s="14"/>
      <c r="C39" s="15"/>
      <c r="D39" s="15"/>
      <c r="E39" s="144"/>
      <c r="F39" s="14"/>
      <c r="G39" s="14"/>
      <c r="H39" s="14"/>
      <c r="I39" s="16"/>
      <c r="J39" s="150"/>
      <c r="K39" s="19"/>
      <c r="L39" s="17"/>
      <c r="M39" s="17"/>
      <c r="N39" s="105"/>
      <c r="O39" s="17"/>
      <c r="P39" s="56" t="str">
        <f t="shared" si="1"/>
        <v/>
      </c>
      <c r="Q39" s="56"/>
      <c r="R39" s="56"/>
      <c r="S39" s="56"/>
      <c r="T39" s="18"/>
    </row>
    <row r="40" ht="18" customHeight="1" spans="1:20">
      <c r="A40" s="110" t="s">
        <v>329</v>
      </c>
      <c r="B40" s="110"/>
      <c r="C40" s="110"/>
      <c r="D40" s="110"/>
      <c r="E40" s="110"/>
      <c r="F40" s="110"/>
      <c r="G40" s="110"/>
      <c r="H40" s="14"/>
      <c r="I40" s="16"/>
      <c r="J40" s="150"/>
      <c r="K40" s="17">
        <f>SUM(K8:K39)</f>
        <v>0</v>
      </c>
      <c r="L40" s="17">
        <f>SUM(L8:L39)</f>
        <v>0</v>
      </c>
      <c r="M40" s="17">
        <f>SUM(M8:M39)</f>
        <v>0</v>
      </c>
      <c r="N40" s="105"/>
      <c r="O40" s="17">
        <f>SUM(O8:O39)</f>
        <v>0</v>
      </c>
      <c r="P40" s="56" t="str">
        <f t="shared" si="1"/>
        <v/>
      </c>
      <c r="Q40" s="56"/>
      <c r="R40" s="56"/>
      <c r="S40" s="56"/>
      <c r="T40" s="18"/>
    </row>
    <row r="41" ht="18" customHeight="1" spans="1:20">
      <c r="A41" s="110" t="s">
        <v>730</v>
      </c>
      <c r="B41" s="110"/>
      <c r="C41" s="110"/>
      <c r="D41" s="110"/>
      <c r="E41" s="110"/>
      <c r="F41" s="110"/>
      <c r="G41" s="110"/>
      <c r="H41" s="14"/>
      <c r="I41" s="16"/>
      <c r="J41" s="150"/>
      <c r="K41" s="17"/>
      <c r="L41" s="17"/>
      <c r="M41" s="17"/>
      <c r="N41" s="105"/>
      <c r="O41" s="17">
        <v>0</v>
      </c>
      <c r="P41" s="56" t="str">
        <f t="shared" si="1"/>
        <v/>
      </c>
      <c r="Q41" s="56"/>
      <c r="R41" s="56"/>
      <c r="S41" s="56"/>
      <c r="T41" s="18"/>
    </row>
    <row r="42" ht="18" customHeight="1" spans="1:20">
      <c r="A42" s="110" t="s">
        <v>343</v>
      </c>
      <c r="B42" s="110"/>
      <c r="C42" s="110"/>
      <c r="D42" s="110"/>
      <c r="E42" s="110"/>
      <c r="F42" s="110"/>
      <c r="G42" s="110"/>
      <c r="H42" s="14"/>
      <c r="I42" s="16"/>
      <c r="J42" s="150"/>
      <c r="K42" s="17">
        <f>K40-K41</f>
        <v>0</v>
      </c>
      <c r="L42" s="17">
        <f>L40-L41</f>
        <v>0</v>
      </c>
      <c r="M42" s="17">
        <f>M40-M41</f>
        <v>0</v>
      </c>
      <c r="N42" s="105"/>
      <c r="O42" s="17">
        <f>O40-O41</f>
        <v>0</v>
      </c>
      <c r="P42" s="56" t="str">
        <f t="shared" si="1"/>
        <v/>
      </c>
      <c r="Q42" s="56"/>
      <c r="R42" s="56"/>
      <c r="S42" s="56"/>
      <c r="T42" s="18"/>
    </row>
    <row r="43" customHeight="1" spans="1:20">
      <c r="A43" s="22" t="e">
        <f>#REF!&amp;#REF!</f>
        <v>#REF!</v>
      </c>
      <c r="B43" s="9"/>
      <c r="C43" s="9"/>
      <c r="D43" s="9"/>
      <c r="E43" s="9"/>
      <c r="F43" s="9"/>
      <c r="G43" s="9"/>
      <c r="H43" s="9"/>
      <c r="I43" s="9"/>
      <c r="J43" s="9"/>
      <c r="K43" s="9"/>
      <c r="L43" s="9"/>
      <c r="M43" s="8" t="e">
        <f>"评估人员："&amp;#REF!</f>
        <v>#REF!</v>
      </c>
      <c r="N43" s="23"/>
      <c r="O43" s="23"/>
      <c r="P43" s="23"/>
      <c r="Q43" s="23"/>
      <c r="R43" s="23"/>
      <c r="S43" s="23"/>
      <c r="T43" s="9"/>
    </row>
    <row r="44" customHeight="1" spans="1:20">
      <c r="A44" s="22" t="e">
        <f>CONCATENATE(#REF!,#REF!,#REF!,#REF!,#REF!,#REF!,#REF!)</f>
        <v>#REF!</v>
      </c>
      <c r="B44" s="9"/>
      <c r="C44" s="9"/>
      <c r="D44" s="9"/>
      <c r="E44" s="9"/>
      <c r="F44" s="9"/>
      <c r="G44" s="9"/>
      <c r="H44" s="9"/>
      <c r="I44" s="9"/>
      <c r="J44" s="9"/>
      <c r="K44" s="9"/>
      <c r="L44" s="9"/>
      <c r="M44" s="23"/>
      <c r="N44" s="23"/>
      <c r="O44" s="23"/>
      <c r="P44" s="23"/>
      <c r="Q44" s="23"/>
      <c r="R44" s="23"/>
      <c r="S44" s="23"/>
      <c r="T44" s="9"/>
    </row>
  </sheetData>
  <autoFilter ref="A7:T44">
    <extLst/>
  </autoFilter>
  <mergeCells count="23">
    <mergeCell ref="A2:T2"/>
    <mergeCell ref="A3:T3"/>
    <mergeCell ref="A4:T4"/>
    <mergeCell ref="K6:L6"/>
    <mergeCell ref="M6:O6"/>
    <mergeCell ref="A40:G40"/>
    <mergeCell ref="A41:G41"/>
    <mergeCell ref="A42:G42"/>
    <mergeCell ref="A6:A7"/>
    <mergeCell ref="B6:B7"/>
    <mergeCell ref="C6:C7"/>
    <mergeCell ref="D6:D7"/>
    <mergeCell ref="E6:E7"/>
    <mergeCell ref="F6:F7"/>
    <mergeCell ref="G6:G7"/>
    <mergeCell ref="H6:H7"/>
    <mergeCell ref="I6:I7"/>
    <mergeCell ref="J6:J7"/>
    <mergeCell ref="P6:P7"/>
    <mergeCell ref="Q6:Q7"/>
    <mergeCell ref="R6:R7"/>
    <mergeCell ref="S6:S7"/>
    <mergeCell ref="T6:T7"/>
  </mergeCells>
  <hyperlinks>
    <hyperlink ref="A1" location="索引目录!E47" display="返回索引页"/>
    <hyperlink ref="B1" location="固定资产汇总!B15" display="返回固定资产汇总表"/>
  </hyperlinks>
  <printOptions horizontalCentered="1"/>
  <pageMargins left="0.354166666666667" right="0.354166666666667" top="0.786805555555556" bottom="0.354166666666667" header="1.02361111111111" footer="0.354166666666667"/>
  <pageSetup paperSize="9" scale="95" fitToHeight="0" orientation="landscape"/>
  <headerFooter alignWithMargins="0">
    <oddHeader>&amp;R&amp;"宋体,常规"&amp;10表&amp;"Times New Roman,常规"4-6-7
&amp;"宋体,常规"共&amp;"Times New Roman,常规"&amp;N&amp;"宋体,常规"页第&amp;"Times New Roman,常规"&amp;P&amp;"宋体,常规"页</oddHead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workbookViewId="0">
      <selection activeCell="J11" sqref="J11"/>
    </sheetView>
  </sheetViews>
  <sheetFormatPr defaultColWidth="9" defaultRowHeight="15.75" customHeight="1"/>
  <cols>
    <col min="1" max="1" width="4.25" customWidth="1"/>
    <col min="2" max="2" width="11.5" customWidth="1"/>
    <col min="3" max="3" width="10.5833333333333" customWidth="1"/>
    <col min="4" max="4" width="9.75" customWidth="1" outlineLevel="1"/>
    <col min="5" max="5" width="6.83333333333333" customWidth="1" outlineLevel="1"/>
    <col min="6" max="6" width="5" customWidth="1" outlineLevel="1"/>
    <col min="7" max="7" width="5.83333333333333" customWidth="1" outlineLevel="1"/>
    <col min="8" max="8" width="4.83333333333333" customWidth="1"/>
    <col min="9" max="9" width="5.58333333333333" customWidth="1"/>
    <col min="10" max="10" width="6.83333333333333" customWidth="1"/>
    <col min="11" max="11" width="11.5833333333333" customWidth="1"/>
    <col min="12" max="12" width="11" customWidth="1"/>
    <col min="13" max="13" width="10.3333333333333" customWidth="1" outlineLevel="1"/>
    <col min="14" max="14" width="7.83333333333333" customWidth="1" outlineLevel="1"/>
    <col min="15" max="15" width="5.75" customWidth="1" outlineLevel="1"/>
    <col min="17" max="17" width="13" hidden="1" customWidth="1"/>
    <col min="18" max="18" width="9.5" hidden="1" customWidth="1"/>
    <col min="19" max="19" width="11.5833333333333" hidden="1" customWidth="1"/>
    <col min="20" max="20" width="9" hidden="1" customWidth="1"/>
  </cols>
  <sheetData>
    <row r="1" ht="31.2" spans="1:16">
      <c r="A1" s="1" t="s">
        <v>126</v>
      </c>
      <c r="B1" s="125" t="s">
        <v>661</v>
      </c>
      <c r="C1" s="2"/>
      <c r="D1" s="2"/>
      <c r="E1" s="2"/>
      <c r="F1" s="2"/>
      <c r="G1" s="2"/>
      <c r="H1" s="2"/>
      <c r="I1" s="2"/>
      <c r="J1" s="2"/>
      <c r="K1" s="3"/>
      <c r="L1" s="3"/>
      <c r="M1" s="4"/>
      <c r="N1" s="4"/>
      <c r="O1" s="4"/>
      <c r="P1" s="3"/>
    </row>
    <row r="2" ht="30" hidden="1" customHeight="1" spans="1:16">
      <c r="A2" s="5" t="s">
        <v>731</v>
      </c>
      <c r="B2" s="5"/>
      <c r="C2" s="5"/>
      <c r="D2" s="5"/>
      <c r="E2" s="5"/>
      <c r="F2" s="5"/>
      <c r="G2" s="5"/>
      <c r="H2" s="5"/>
      <c r="I2" s="5"/>
      <c r="J2" s="5"/>
      <c r="K2" s="5"/>
      <c r="L2" s="5"/>
      <c r="M2" s="5"/>
      <c r="N2" s="5"/>
      <c r="O2" s="5"/>
      <c r="P2" s="5"/>
    </row>
    <row r="3" ht="30" customHeight="1" spans="1:16">
      <c r="A3" s="5" t="s">
        <v>732</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6"/>
      <c r="K4" s="7"/>
      <c r="L4" s="7"/>
      <c r="M4" s="7"/>
      <c r="N4" s="7"/>
      <c r="O4" s="7"/>
      <c r="P4" s="7"/>
    </row>
    <row r="5" customHeight="1" spans="1:16">
      <c r="A5" s="8" t="e">
        <f>#REF!&amp;#REF!</f>
        <v>#REF!</v>
      </c>
      <c r="B5" s="9"/>
      <c r="C5" s="9"/>
      <c r="D5" s="9"/>
      <c r="E5" s="9"/>
      <c r="F5" s="9"/>
      <c r="G5" s="9"/>
      <c r="H5" s="9"/>
      <c r="I5" s="9"/>
      <c r="J5" s="9"/>
      <c r="K5" s="9"/>
      <c r="L5" s="9"/>
      <c r="M5" s="10"/>
      <c r="N5" s="10"/>
      <c r="O5" s="10"/>
      <c r="P5" s="11" t="s">
        <v>159</v>
      </c>
    </row>
    <row r="6" ht="24" customHeight="1" spans="1:16">
      <c r="A6" s="126" t="s">
        <v>161</v>
      </c>
      <c r="B6" s="126" t="s">
        <v>651</v>
      </c>
      <c r="C6" s="126" t="s">
        <v>435</v>
      </c>
      <c r="D6" s="126" t="s">
        <v>733</v>
      </c>
      <c r="E6" s="126" t="s">
        <v>652</v>
      </c>
      <c r="F6" s="126" t="s">
        <v>653</v>
      </c>
      <c r="G6" s="126" t="s">
        <v>654</v>
      </c>
      <c r="H6" s="126" t="s">
        <v>655</v>
      </c>
      <c r="I6" s="126" t="s">
        <v>656</v>
      </c>
      <c r="J6" s="126" t="s">
        <v>657</v>
      </c>
      <c r="K6" s="126" t="s">
        <v>658</v>
      </c>
      <c r="L6" s="12" t="s">
        <v>196</v>
      </c>
      <c r="M6" s="12" t="s">
        <v>197</v>
      </c>
      <c r="N6" s="57" t="s">
        <v>198</v>
      </c>
      <c r="O6" s="57" t="s">
        <v>269</v>
      </c>
      <c r="P6" s="128" t="s">
        <v>164</v>
      </c>
    </row>
    <row r="7" ht="28.5" customHeight="1" spans="1:18">
      <c r="A7" s="14">
        <v>1</v>
      </c>
      <c r="B7" s="109"/>
      <c r="C7" s="127"/>
      <c r="D7" s="109"/>
      <c r="E7" s="16"/>
      <c r="F7" s="110"/>
      <c r="G7" s="109"/>
      <c r="H7" s="104"/>
      <c r="I7" s="110"/>
      <c r="J7" s="14"/>
      <c r="K7" s="19"/>
      <c r="L7" s="19"/>
      <c r="M7" s="19"/>
      <c r="N7" s="39"/>
      <c r="O7" s="56"/>
      <c r="P7" s="18"/>
      <c r="R7" s="129">
        <v>55988</v>
      </c>
    </row>
    <row r="8" customHeight="1" spans="1:18">
      <c r="A8" s="14"/>
      <c r="B8" s="14"/>
      <c r="C8" s="14"/>
      <c r="D8" s="14"/>
      <c r="E8" s="14"/>
      <c r="F8" s="14"/>
      <c r="G8" s="14"/>
      <c r="H8" s="104"/>
      <c r="I8" s="14"/>
      <c r="J8" s="14"/>
      <c r="K8" s="19"/>
      <c r="L8" s="17"/>
      <c r="M8" s="17"/>
      <c r="N8" s="39" t="str">
        <f t="shared" ref="N8:N28" si="0">IF(M8-L8&lt;&gt;0,M8-L8,IF(L8&lt;&gt;0,0,""))</f>
        <v/>
      </c>
      <c r="O8" s="56" t="str">
        <f t="shared" ref="O8:O28" si="1">IF(L8=0,"",(M8-L8)/L8*100)</f>
        <v/>
      </c>
      <c r="P8" s="18"/>
      <c r="R8" s="129">
        <v>42886</v>
      </c>
    </row>
    <row r="9" customHeight="1" spans="1:18">
      <c r="A9" s="14"/>
      <c r="B9" s="14"/>
      <c r="C9" s="14"/>
      <c r="D9" s="14"/>
      <c r="E9" s="14"/>
      <c r="F9" s="14"/>
      <c r="G9" s="14"/>
      <c r="H9" s="104"/>
      <c r="I9" s="14"/>
      <c r="J9" s="14"/>
      <c r="K9" s="19"/>
      <c r="L9" s="17"/>
      <c r="M9" s="17"/>
      <c r="N9" s="39" t="str">
        <f t="shared" si="0"/>
        <v/>
      </c>
      <c r="O9" s="56" t="str">
        <f t="shared" si="1"/>
        <v/>
      </c>
      <c r="P9" s="18"/>
      <c r="R9">
        <f>(R7-R8)/365</f>
        <v>35.8958904109589</v>
      </c>
    </row>
    <row r="10" customHeight="1" spans="1:16">
      <c r="A10" s="14"/>
      <c r="B10" s="14"/>
      <c r="C10" s="14"/>
      <c r="D10" s="14"/>
      <c r="E10" s="14"/>
      <c r="F10" s="14"/>
      <c r="G10" s="14"/>
      <c r="H10" s="104"/>
      <c r="I10" s="14"/>
      <c r="J10" s="14"/>
      <c r="K10" s="19"/>
      <c r="L10" s="17"/>
      <c r="M10" s="17"/>
      <c r="N10" s="39" t="str">
        <f t="shared" si="0"/>
        <v/>
      </c>
      <c r="O10" s="56" t="str">
        <f t="shared" si="1"/>
        <v/>
      </c>
      <c r="P10" s="18"/>
    </row>
    <row r="11" customHeight="1" spans="1:18">
      <c r="A11" s="14"/>
      <c r="B11" s="14"/>
      <c r="C11" s="14"/>
      <c r="D11" s="14"/>
      <c r="E11" s="14"/>
      <c r="F11" s="14"/>
      <c r="G11" s="14"/>
      <c r="H11" s="104"/>
      <c r="I11" s="14"/>
      <c r="J11" s="14"/>
      <c r="K11" s="19"/>
      <c r="L11" s="17"/>
      <c r="M11" s="17"/>
      <c r="N11" s="39" t="str">
        <f t="shared" si="0"/>
        <v/>
      </c>
      <c r="O11" s="56" t="str">
        <f t="shared" si="1"/>
        <v/>
      </c>
      <c r="P11" s="18"/>
      <c r="Q11" s="130" t="s">
        <v>734</v>
      </c>
      <c r="R11" s="19" t="e">
        <f>K7/J7*666.67</f>
        <v>#DIV/0!</v>
      </c>
    </row>
    <row r="12" customHeight="1" spans="1:18">
      <c r="A12" s="14"/>
      <c r="B12" s="14"/>
      <c r="C12" s="14"/>
      <c r="D12" s="14"/>
      <c r="E12" s="14"/>
      <c r="F12" s="14"/>
      <c r="G12" s="14"/>
      <c r="H12" s="104"/>
      <c r="I12" s="14"/>
      <c r="J12" s="14"/>
      <c r="K12" s="19"/>
      <c r="L12" s="17"/>
      <c r="M12" s="17"/>
      <c r="N12" s="39" t="str">
        <f t="shared" si="0"/>
        <v/>
      </c>
      <c r="O12" s="56" t="str">
        <f t="shared" si="1"/>
        <v/>
      </c>
      <c r="P12" s="18"/>
      <c r="Q12" s="130" t="s">
        <v>735</v>
      </c>
      <c r="R12" s="19">
        <f>680*666.67</f>
        <v>453335.6</v>
      </c>
    </row>
    <row r="13" customHeight="1" spans="1:16">
      <c r="A13" s="14"/>
      <c r="B13" s="14"/>
      <c r="C13" s="14"/>
      <c r="D13" s="14"/>
      <c r="E13" s="14"/>
      <c r="F13" s="14"/>
      <c r="G13" s="14"/>
      <c r="H13" s="104"/>
      <c r="I13" s="14"/>
      <c r="J13" s="14"/>
      <c r="K13" s="19"/>
      <c r="L13" s="17"/>
      <c r="M13" s="17"/>
      <c r="N13" s="39" t="str">
        <f t="shared" si="0"/>
        <v/>
      </c>
      <c r="O13" s="56" t="str">
        <f t="shared" si="1"/>
        <v/>
      </c>
      <c r="P13" s="18"/>
    </row>
    <row r="14" customHeight="1" spans="1:16">
      <c r="A14" s="14"/>
      <c r="B14" s="14"/>
      <c r="C14" s="14"/>
      <c r="D14" s="14"/>
      <c r="E14" s="14"/>
      <c r="F14" s="14"/>
      <c r="G14" s="14"/>
      <c r="H14" s="104"/>
      <c r="I14" s="14"/>
      <c r="J14" s="14"/>
      <c r="K14" s="19"/>
      <c r="L14" s="17"/>
      <c r="M14" s="17"/>
      <c r="N14" s="39" t="str">
        <f t="shared" si="0"/>
        <v/>
      </c>
      <c r="O14" s="56" t="str">
        <f t="shared" si="1"/>
        <v/>
      </c>
      <c r="P14" s="18"/>
    </row>
    <row r="15" customHeight="1" spans="1:20">
      <c r="A15" s="14"/>
      <c r="B15" s="14"/>
      <c r="C15" s="14"/>
      <c r="D15" s="14"/>
      <c r="E15" s="14"/>
      <c r="F15" s="14"/>
      <c r="G15" s="14"/>
      <c r="H15" s="104"/>
      <c r="I15" s="14"/>
      <c r="J15" s="14"/>
      <c r="K15" s="19"/>
      <c r="L15" s="19"/>
      <c r="M15" s="17"/>
      <c r="N15" s="39" t="str">
        <f t="shared" si="0"/>
        <v/>
      </c>
      <c r="O15" s="56" t="str">
        <f t="shared" si="1"/>
        <v/>
      </c>
      <c r="P15" s="18"/>
      <c r="R15">
        <f>985*3000</f>
        <v>2955000</v>
      </c>
      <c r="S15" s="131">
        <f>R15-L7</f>
        <v>2955000</v>
      </c>
      <c r="T15" s="56" t="e">
        <f>S15/L7*100</f>
        <v>#DIV/0!</v>
      </c>
    </row>
    <row r="16" customHeight="1" spans="1:19">
      <c r="A16" s="14"/>
      <c r="B16" s="14"/>
      <c r="C16" s="14"/>
      <c r="D16" s="14"/>
      <c r="E16" s="14"/>
      <c r="F16" s="14"/>
      <c r="G16" s="14"/>
      <c r="H16" s="104"/>
      <c r="I16" s="14"/>
      <c r="J16" s="14"/>
      <c r="K16" s="19"/>
      <c r="L16" s="19"/>
      <c r="M16" s="17"/>
      <c r="N16" s="39" t="str">
        <f t="shared" si="0"/>
        <v/>
      </c>
      <c r="O16" s="56" t="str">
        <f t="shared" si="1"/>
        <v/>
      </c>
      <c r="P16" s="18"/>
      <c r="S16" s="131">
        <f>M7-R15</f>
        <v>-2955000</v>
      </c>
    </row>
    <row r="17" customHeight="1" spans="1:16">
      <c r="A17" s="14"/>
      <c r="B17" s="14"/>
      <c r="C17" s="14"/>
      <c r="D17" s="14"/>
      <c r="E17" s="14"/>
      <c r="F17" s="14"/>
      <c r="G17" s="14"/>
      <c r="H17" s="104"/>
      <c r="I17" s="14"/>
      <c r="J17" s="14"/>
      <c r="K17" s="19"/>
      <c r="L17" s="19"/>
      <c r="M17" s="17"/>
      <c r="N17" s="39" t="str">
        <f t="shared" si="0"/>
        <v/>
      </c>
      <c r="O17" s="56" t="str">
        <f t="shared" si="1"/>
        <v/>
      </c>
      <c r="P17" s="18"/>
    </row>
    <row r="18" customHeight="1" spans="1:16">
      <c r="A18" s="14"/>
      <c r="B18" s="14"/>
      <c r="C18" s="14"/>
      <c r="D18" s="14"/>
      <c r="E18" s="14"/>
      <c r="F18" s="14"/>
      <c r="G18" s="14"/>
      <c r="H18" s="104"/>
      <c r="I18" s="14"/>
      <c r="J18" s="14"/>
      <c r="K18" s="19"/>
      <c r="L18" s="19"/>
      <c r="M18" s="17"/>
      <c r="N18" s="39" t="str">
        <f t="shared" si="0"/>
        <v/>
      </c>
      <c r="O18" s="56" t="str">
        <f t="shared" si="1"/>
        <v/>
      </c>
      <c r="P18" s="18"/>
    </row>
    <row r="19" customHeight="1" spans="1:16">
      <c r="A19" s="14"/>
      <c r="B19" s="14"/>
      <c r="C19" s="14"/>
      <c r="D19" s="14"/>
      <c r="E19" s="14"/>
      <c r="F19" s="14"/>
      <c r="G19" s="14"/>
      <c r="H19" s="104"/>
      <c r="I19" s="14"/>
      <c r="J19" s="14"/>
      <c r="K19" s="19"/>
      <c r="L19" s="19"/>
      <c r="M19" s="17"/>
      <c r="N19" s="39" t="str">
        <f t="shared" si="0"/>
        <v/>
      </c>
      <c r="O19" s="56" t="str">
        <f t="shared" si="1"/>
        <v/>
      </c>
      <c r="P19" s="18"/>
    </row>
    <row r="20" customHeight="1" spans="1:16">
      <c r="A20" s="14"/>
      <c r="B20" s="14"/>
      <c r="C20" s="14"/>
      <c r="D20" s="14"/>
      <c r="E20" s="14"/>
      <c r="F20" s="14"/>
      <c r="G20" s="14"/>
      <c r="H20" s="104"/>
      <c r="I20" s="14"/>
      <c r="J20" s="14"/>
      <c r="K20" s="19"/>
      <c r="L20" s="19"/>
      <c r="M20" s="17"/>
      <c r="N20" s="39" t="str">
        <f t="shared" si="0"/>
        <v/>
      </c>
      <c r="O20" s="56" t="str">
        <f t="shared" si="1"/>
        <v/>
      </c>
      <c r="P20" s="18"/>
    </row>
    <row r="21" customHeight="1" spans="1:16">
      <c r="A21" s="14"/>
      <c r="B21" s="14"/>
      <c r="C21" s="14"/>
      <c r="D21" s="14"/>
      <c r="E21" s="14"/>
      <c r="F21" s="14"/>
      <c r="G21" s="14"/>
      <c r="H21" s="104"/>
      <c r="I21" s="14"/>
      <c r="J21" s="14"/>
      <c r="K21" s="19"/>
      <c r="L21" s="19"/>
      <c r="M21" s="17"/>
      <c r="N21" s="39" t="str">
        <f t="shared" si="0"/>
        <v/>
      </c>
      <c r="O21" s="56" t="str">
        <f t="shared" si="1"/>
        <v/>
      </c>
      <c r="P21" s="18"/>
    </row>
    <row r="22" customHeight="1" spans="1:16">
      <c r="A22" s="14"/>
      <c r="B22" s="14"/>
      <c r="C22" s="14"/>
      <c r="D22" s="14"/>
      <c r="E22" s="14"/>
      <c r="F22" s="14"/>
      <c r="G22" s="14"/>
      <c r="H22" s="104"/>
      <c r="I22" s="14"/>
      <c r="J22" s="14"/>
      <c r="K22" s="19"/>
      <c r="L22" s="19"/>
      <c r="M22" s="17"/>
      <c r="N22" s="39" t="str">
        <f t="shared" si="0"/>
        <v/>
      </c>
      <c r="O22" s="56" t="str">
        <f t="shared" si="1"/>
        <v/>
      </c>
      <c r="P22" s="18"/>
    </row>
    <row r="23" customHeight="1" spans="1:16">
      <c r="A23" s="14"/>
      <c r="B23" s="14"/>
      <c r="C23" s="14"/>
      <c r="D23" s="14"/>
      <c r="E23" s="14"/>
      <c r="F23" s="14"/>
      <c r="G23" s="14"/>
      <c r="H23" s="104"/>
      <c r="I23" s="14"/>
      <c r="J23" s="14"/>
      <c r="K23" s="19"/>
      <c r="L23" s="19"/>
      <c r="M23" s="17"/>
      <c r="N23" s="39" t="str">
        <f t="shared" si="0"/>
        <v/>
      </c>
      <c r="O23" s="56" t="str">
        <f t="shared" si="1"/>
        <v/>
      </c>
      <c r="P23" s="18"/>
    </row>
    <row r="24" customHeight="1" spans="1:16">
      <c r="A24" s="14"/>
      <c r="B24" s="14"/>
      <c r="C24" s="14"/>
      <c r="D24" s="14"/>
      <c r="E24" s="14"/>
      <c r="F24" s="14"/>
      <c r="G24" s="14"/>
      <c r="H24" s="104"/>
      <c r="I24" s="14"/>
      <c r="J24" s="14"/>
      <c r="K24" s="19"/>
      <c r="L24" s="19"/>
      <c r="M24" s="17"/>
      <c r="N24" s="39" t="str">
        <f t="shared" si="0"/>
        <v/>
      </c>
      <c r="O24" s="56" t="str">
        <f t="shared" si="1"/>
        <v/>
      </c>
      <c r="P24" s="18"/>
    </row>
    <row r="25" customHeight="1" spans="1:16">
      <c r="A25" s="14"/>
      <c r="B25" s="14"/>
      <c r="C25" s="14"/>
      <c r="D25" s="14"/>
      <c r="E25" s="14"/>
      <c r="F25" s="14"/>
      <c r="G25" s="14"/>
      <c r="H25" s="104"/>
      <c r="I25" s="14"/>
      <c r="J25" s="14"/>
      <c r="K25" s="19"/>
      <c r="L25" s="19"/>
      <c r="M25" s="17"/>
      <c r="N25" s="39" t="str">
        <f t="shared" si="0"/>
        <v/>
      </c>
      <c r="O25" s="56" t="str">
        <f t="shared" si="1"/>
        <v/>
      </c>
      <c r="P25" s="18"/>
    </row>
    <row r="26" customHeight="1" spans="1:16">
      <c r="A26" s="14"/>
      <c r="B26" s="14"/>
      <c r="C26" s="14"/>
      <c r="D26" s="14"/>
      <c r="E26" s="14"/>
      <c r="F26" s="14"/>
      <c r="G26" s="14"/>
      <c r="H26" s="104"/>
      <c r="I26" s="14"/>
      <c r="J26" s="14"/>
      <c r="K26" s="19"/>
      <c r="L26" s="17"/>
      <c r="M26" s="17"/>
      <c r="N26" s="39" t="str">
        <f t="shared" si="0"/>
        <v/>
      </c>
      <c r="O26" s="56" t="str">
        <f t="shared" si="1"/>
        <v/>
      </c>
      <c r="P26" s="18"/>
    </row>
    <row r="27" customHeight="1" spans="1:16">
      <c r="A27" s="14"/>
      <c r="B27" s="14"/>
      <c r="C27" s="14"/>
      <c r="D27" s="14"/>
      <c r="E27" s="14"/>
      <c r="F27" s="14"/>
      <c r="G27" s="14"/>
      <c r="H27" s="104"/>
      <c r="I27" s="14"/>
      <c r="J27" s="14"/>
      <c r="K27" s="19"/>
      <c r="L27" s="17"/>
      <c r="M27" s="17"/>
      <c r="N27" s="39" t="str">
        <f t="shared" si="0"/>
        <v/>
      </c>
      <c r="O27" s="56" t="str">
        <f t="shared" si="1"/>
        <v/>
      </c>
      <c r="P27" s="18"/>
    </row>
    <row r="28" customHeight="1" spans="1:16">
      <c r="A28" s="20" t="s">
        <v>282</v>
      </c>
      <c r="B28" s="117"/>
      <c r="C28" s="117"/>
      <c r="D28" s="117"/>
      <c r="E28" s="117"/>
      <c r="F28" s="117"/>
      <c r="G28" s="18"/>
      <c r="H28" s="18"/>
      <c r="I28" s="18"/>
      <c r="J28" s="18"/>
      <c r="K28" s="17">
        <f>SUM(K7:K27)</f>
        <v>0</v>
      </c>
      <c r="L28" s="17">
        <f>SUM(L7:L27)</f>
        <v>0</v>
      </c>
      <c r="M28" s="17">
        <f>SUM(M7:M27)</f>
        <v>0</v>
      </c>
      <c r="N28" s="39" t="str">
        <f t="shared" si="0"/>
        <v/>
      </c>
      <c r="O28" s="56" t="str">
        <f t="shared" si="1"/>
        <v/>
      </c>
      <c r="P28" s="18"/>
    </row>
    <row r="29" customHeight="1" spans="1:16">
      <c r="A29" s="22" t="e">
        <f>#REF!&amp;#REF!</f>
        <v>#REF!</v>
      </c>
      <c r="B29" s="9"/>
      <c r="C29" s="9"/>
      <c r="D29" s="9"/>
      <c r="E29" s="9"/>
      <c r="F29" s="9"/>
      <c r="G29" s="9"/>
      <c r="H29" s="9"/>
      <c r="I29" s="9"/>
      <c r="J29" s="9"/>
      <c r="K29" s="9"/>
      <c r="L29" s="9"/>
      <c r="M29" s="8" t="e">
        <f>"评估人员："&amp;#REF!</f>
        <v>#REF!</v>
      </c>
      <c r="N29" s="23"/>
      <c r="O29" s="23"/>
      <c r="P29" s="9"/>
    </row>
    <row r="30" customHeight="1" spans="1:16">
      <c r="A30" s="22" t="e">
        <f>CONCATENATE(#REF!,#REF!,#REF!,#REF!,#REF!,#REF!,#REF!)</f>
        <v>#REF!</v>
      </c>
      <c r="B30" s="9"/>
      <c r="C30" s="9"/>
      <c r="D30" s="9"/>
      <c r="E30" s="9"/>
      <c r="F30" s="9"/>
      <c r="G30" s="9"/>
      <c r="H30" s="9"/>
      <c r="I30" s="9"/>
      <c r="J30" s="9"/>
      <c r="K30" s="9"/>
      <c r="L30" s="9"/>
      <c r="M30" s="23"/>
      <c r="N30" s="23"/>
      <c r="O30" s="23"/>
      <c r="P30" s="9"/>
    </row>
  </sheetData>
  <mergeCells count="4">
    <mergeCell ref="A2:P2"/>
    <mergeCell ref="A3:P3"/>
    <mergeCell ref="A4:P4"/>
    <mergeCell ref="A28:F28"/>
  </mergeCells>
  <hyperlinks>
    <hyperlink ref="A1" location="索引目录!E49" display="返回索引页"/>
    <hyperlink ref="B1" location="固定资产汇总!B19" display="返回固定资产汇总表"/>
  </hyperlinks>
  <printOptions horizontalCentered="1"/>
  <pageMargins left="0.354166666666667" right="0.354166666666667" top="0.786805555555556" bottom="0.511805555555556" header="0.984027777777778" footer="0.511805555555556"/>
  <pageSetup paperSize="9" fitToHeight="0" orientation="landscape"/>
  <headerFooter alignWithMargins="0">
    <oddHeader>&amp;R&amp;"宋体,常规"&amp;10表&amp;"Times New Roman,常规"4-6-7
&amp;"宋体,常规"共&amp;"Times New Roman,常规"&amp;N&amp;"宋体,常规"页第&amp;"Times New Roman,常规"&amp;P&amp;"宋体,常规"页</oddHead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29"/>
  <sheetViews>
    <sheetView workbookViewId="0">
      <selection activeCell="A3" sqref="A3:P3"/>
    </sheetView>
  </sheetViews>
  <sheetFormatPr defaultColWidth="9" defaultRowHeight="15.75" customHeight="1" outlineLevelCol="5"/>
  <cols>
    <col min="1" max="1" width="11" customWidth="1"/>
    <col min="2" max="2" width="39.5833333333333" customWidth="1"/>
    <col min="3" max="4" width="19.0833333333333" customWidth="1"/>
    <col min="5" max="5" width="16.8333333333333" customWidth="1"/>
    <col min="6" max="6" width="12.75" customWidth="1"/>
  </cols>
  <sheetData>
    <row r="1" ht="15.6" spans="1:6">
      <c r="A1" s="1" t="s">
        <v>126</v>
      </c>
      <c r="B1" s="90" t="s">
        <v>579</v>
      </c>
      <c r="C1" s="3"/>
      <c r="D1" s="3"/>
      <c r="E1" s="3"/>
      <c r="F1" s="3"/>
    </row>
    <row r="2" ht="30" hidden="1" customHeight="1" spans="1:6">
      <c r="A2" s="5" t="s">
        <v>736</v>
      </c>
      <c r="B2" s="5"/>
      <c r="C2" s="5"/>
      <c r="D2" s="5"/>
      <c r="E2" s="5"/>
      <c r="F2" s="5"/>
    </row>
    <row r="3" ht="30" customHeight="1" spans="1:6">
      <c r="A3" s="5" t="s">
        <v>737</v>
      </c>
      <c r="B3" s="5"/>
      <c r="C3" s="5"/>
      <c r="D3" s="5"/>
      <c r="E3" s="5"/>
      <c r="F3" s="5"/>
    </row>
    <row r="4" ht="14.15" customHeight="1" spans="1:6">
      <c r="A4" s="6" t="e">
        <f>CONCATENATE(#REF!,#REF!,#REF!,#REF!,#REF!,#REF!,#REF!)</f>
        <v>#REF!</v>
      </c>
      <c r="B4" s="6"/>
      <c r="C4" s="6"/>
      <c r="D4" s="7"/>
      <c r="E4" s="7"/>
      <c r="F4" s="7"/>
    </row>
    <row r="5" customHeight="1" spans="1:6">
      <c r="A5" s="8" t="e">
        <f>#REF!&amp;#REF!</f>
        <v>#REF!</v>
      </c>
      <c r="B5" s="9"/>
      <c r="C5" s="9"/>
      <c r="D5" s="9"/>
      <c r="E5" s="9"/>
      <c r="F5" s="11" t="s">
        <v>159</v>
      </c>
    </row>
    <row r="6" ht="28" customHeight="1" spans="1:6">
      <c r="A6" s="72" t="s">
        <v>249</v>
      </c>
      <c r="B6" s="72" t="s">
        <v>227</v>
      </c>
      <c r="C6" s="72" t="s">
        <v>196</v>
      </c>
      <c r="D6" s="72" t="s">
        <v>197</v>
      </c>
      <c r="E6" s="72" t="s">
        <v>250</v>
      </c>
      <c r="F6" s="72" t="s">
        <v>269</v>
      </c>
    </row>
    <row r="7" customHeight="1" spans="1:6">
      <c r="A7" s="74" t="s">
        <v>738</v>
      </c>
      <c r="B7" s="75" t="s">
        <v>81</v>
      </c>
      <c r="C7" s="17">
        <f>'在建（土建）'!I28</f>
        <v>0</v>
      </c>
      <c r="D7" s="17">
        <f>'在建（土建）'!J28</f>
        <v>0</v>
      </c>
      <c r="E7" s="39" t="str">
        <f>IF(D7-C7&lt;&gt;0,D7-C7,IF(C7&lt;&gt;0,0,""))</f>
        <v/>
      </c>
      <c r="F7" s="56" t="str">
        <f>IF(C7=0,"",(D7-C7)/C7*100)</f>
        <v/>
      </c>
    </row>
    <row r="8" customHeight="1" spans="1:6">
      <c r="A8" s="74" t="s">
        <v>739</v>
      </c>
      <c r="B8" s="75" t="s">
        <v>82</v>
      </c>
      <c r="C8" s="17">
        <f>'在建（设备）'!K28</f>
        <v>0</v>
      </c>
      <c r="D8" s="17">
        <f>'在建（设备）'!O28</f>
        <v>0</v>
      </c>
      <c r="E8" s="39" t="str">
        <f>IF(D8-C8&lt;&gt;0,D8-C8,IF(C8&lt;&gt;0,0,""))</f>
        <v/>
      </c>
      <c r="F8" s="56" t="str">
        <f>IF(C8=0,"",(D8-C8)/C8*100)</f>
        <v/>
      </c>
    </row>
    <row r="9" customHeight="1" spans="1:6">
      <c r="A9" s="74"/>
      <c r="B9" s="123"/>
      <c r="C9" s="17"/>
      <c r="D9" s="17"/>
      <c r="E9" s="17"/>
      <c r="F9" s="17"/>
    </row>
    <row r="10" customHeight="1" spans="1:6">
      <c r="A10" s="74"/>
      <c r="B10" s="123"/>
      <c r="C10" s="17"/>
      <c r="D10" s="17"/>
      <c r="E10" s="17"/>
      <c r="F10" s="17"/>
    </row>
    <row r="11" customHeight="1" spans="1:6">
      <c r="A11" s="74"/>
      <c r="B11" s="123"/>
      <c r="C11" s="17"/>
      <c r="D11" s="17"/>
      <c r="E11" s="17"/>
      <c r="F11" s="17"/>
    </row>
    <row r="12" customHeight="1" spans="1:6">
      <c r="A12" s="74"/>
      <c r="B12" s="123"/>
      <c r="C12" s="17"/>
      <c r="D12" s="17"/>
      <c r="E12" s="17"/>
      <c r="F12" s="17"/>
    </row>
    <row r="13" customHeight="1" spans="1:6">
      <c r="A13" s="74"/>
      <c r="B13" s="123"/>
      <c r="C13" s="17"/>
      <c r="D13" s="17"/>
      <c r="E13" s="17"/>
      <c r="F13" s="17"/>
    </row>
    <row r="14" customHeight="1" spans="1:6">
      <c r="A14" s="74"/>
      <c r="B14" s="123"/>
      <c r="C14" s="17"/>
      <c r="D14" s="17"/>
      <c r="E14" s="17"/>
      <c r="F14" s="17"/>
    </row>
    <row r="15" customHeight="1" spans="1:6">
      <c r="A15" s="74"/>
      <c r="B15" s="123"/>
      <c r="C15" s="17"/>
      <c r="D15" s="17"/>
      <c r="E15" s="17"/>
      <c r="F15" s="17"/>
    </row>
    <row r="16" customHeight="1" spans="1:6">
      <c r="A16" s="74"/>
      <c r="B16" s="123"/>
      <c r="C16" s="17"/>
      <c r="D16" s="17"/>
      <c r="E16" s="17"/>
      <c r="F16" s="17"/>
    </row>
    <row r="17" customHeight="1" spans="1:6">
      <c r="A17" s="74"/>
      <c r="B17" s="123"/>
      <c r="C17" s="17"/>
      <c r="D17" s="17"/>
      <c r="E17" s="17"/>
      <c r="F17" s="17"/>
    </row>
    <row r="18" customHeight="1" spans="1:6">
      <c r="A18" s="74"/>
      <c r="B18" s="123"/>
      <c r="C18" s="17"/>
      <c r="D18" s="17"/>
      <c r="E18" s="17"/>
      <c r="F18" s="17"/>
    </row>
    <row r="19" customHeight="1" spans="1:6">
      <c r="A19" s="74"/>
      <c r="B19" s="123"/>
      <c r="C19" s="17"/>
      <c r="D19" s="17"/>
      <c r="E19" s="17"/>
      <c r="F19" s="17"/>
    </row>
    <row r="20" customHeight="1" spans="1:6">
      <c r="A20" s="74"/>
      <c r="B20" s="124"/>
      <c r="C20" s="17"/>
      <c r="D20" s="17"/>
      <c r="E20" s="17"/>
      <c r="F20" s="17"/>
    </row>
    <row r="21" customHeight="1" spans="1:6">
      <c r="A21" s="74"/>
      <c r="B21" s="123"/>
      <c r="C21" s="17"/>
      <c r="D21" s="17"/>
      <c r="E21" s="17"/>
      <c r="F21" s="17"/>
    </row>
    <row r="22" customHeight="1" spans="1:6">
      <c r="A22" s="74"/>
      <c r="B22" s="124"/>
      <c r="C22" s="17"/>
      <c r="D22" s="17"/>
      <c r="E22" s="17"/>
      <c r="F22" s="17"/>
    </row>
    <row r="23" customHeight="1" spans="1:6">
      <c r="A23" s="74"/>
      <c r="B23" s="123"/>
      <c r="C23" s="17"/>
      <c r="D23" s="17"/>
      <c r="E23" s="17"/>
      <c r="F23" s="17"/>
    </row>
    <row r="24" customHeight="1" spans="1:6">
      <c r="A24" s="74"/>
      <c r="B24" s="124"/>
      <c r="C24" s="17"/>
      <c r="D24" s="17"/>
      <c r="E24" s="17"/>
      <c r="F24" s="17"/>
    </row>
    <row r="25" customHeight="1" spans="1:6">
      <c r="A25" s="74" t="s">
        <v>567</v>
      </c>
      <c r="B25" s="77" t="s">
        <v>740</v>
      </c>
      <c r="C25" s="17">
        <f>SUM(C7:C24)</f>
        <v>0</v>
      </c>
      <c r="D25" s="17">
        <f>SUM(D7:D24)</f>
        <v>0</v>
      </c>
      <c r="E25" s="39" t="str">
        <f>IF(D25-C25&lt;&gt;0,D25-C25,IF(C25&lt;&gt;0,0,""))</f>
        <v/>
      </c>
      <c r="F25" s="56" t="str">
        <f>IF(C25=0,"",(D25-C25)/C25*100)</f>
        <v/>
      </c>
    </row>
    <row r="26" customHeight="1" spans="1:6">
      <c r="A26" s="74" t="s">
        <v>567</v>
      </c>
      <c r="B26" s="77" t="s">
        <v>741</v>
      </c>
      <c r="C26" s="17"/>
      <c r="D26" s="17">
        <v>0</v>
      </c>
      <c r="E26" s="39" t="str">
        <f>IF(D26-C26&lt;&gt;0,D26-C26,IF(C26&lt;&gt;0,0,""))</f>
        <v/>
      </c>
      <c r="F26" s="56" t="str">
        <f>IF(C26=0,"",(D26-C26)/C26*100)</f>
        <v/>
      </c>
    </row>
    <row r="27" customHeight="1" spans="1:6">
      <c r="A27" s="74" t="s">
        <v>567</v>
      </c>
      <c r="B27" s="77" t="s">
        <v>742</v>
      </c>
      <c r="C27" s="17">
        <f>C25-C26</f>
        <v>0</v>
      </c>
      <c r="D27" s="17">
        <f>D25-D26</f>
        <v>0</v>
      </c>
      <c r="E27" s="39" t="str">
        <f>IF(D27-C27&lt;&gt;0,D27-C27,IF(C27&lt;&gt;0,0,""))</f>
        <v/>
      </c>
      <c r="F27" s="56" t="str">
        <f>IF(C27=0,"",(D27-C27)/C27*100)</f>
        <v/>
      </c>
    </row>
    <row r="28" customHeight="1" spans="1:6">
      <c r="A28" s="22" t="e">
        <f>#REF!&amp;#REF!</f>
        <v>#REF!</v>
      </c>
      <c r="B28" s="9"/>
      <c r="C28" s="9"/>
      <c r="D28" s="8" t="e">
        <f>"评估人员："&amp;#REF!</f>
        <v>#REF!</v>
      </c>
      <c r="E28" s="9"/>
      <c r="F28" s="9"/>
    </row>
    <row r="29" customHeight="1" spans="1:6">
      <c r="A29" s="22" t="e">
        <f>CONCATENATE(#REF!,#REF!,#REF!,#REF!,#REF!,#REF!,#REF!)</f>
        <v>#REF!</v>
      </c>
      <c r="B29" s="9"/>
      <c r="C29" s="9"/>
      <c r="D29" s="9"/>
      <c r="E29" s="9"/>
      <c r="F29" s="9"/>
    </row>
  </sheetData>
  <mergeCells count="3">
    <mergeCell ref="A2:F2"/>
    <mergeCell ref="A3:F3"/>
    <mergeCell ref="A4:F4"/>
  </mergeCells>
  <hyperlinks>
    <hyperlink ref="A1" location="索引目录!D50" display="返回索引页"/>
    <hyperlink ref="B7" location="'在建（土建）'!B1" display="在建工程-土建工程"/>
    <hyperlink ref="B8" location="'在建（设备）'!B1" display="在建工程-设备安装工程"/>
    <hyperlink ref="B1" location="非流动资产汇总!B12" display="返回非流动资产汇总表"/>
  </hyperlinks>
  <printOptions horizontalCentered="1"/>
  <pageMargins left="0.354166666666667" right="0.354166666666667" top="0.786805555555556" bottom="0.5" header="0.984027777777778" footer="0.511805555555556"/>
  <pageSetup paperSize="9" orientation="landscape"/>
  <headerFooter alignWithMargins="0">
    <oddHeader>&amp;R&amp;"宋体,常规"&amp;10表&amp;"Times New Roman,常规"4-7
&amp;"宋体,常规"共&amp;"Times New Roman,常规"&amp;N&amp;"宋体,常规"页第&amp;"Times New Roman,常规"&amp;P&amp;"宋体,常规"页</oddHead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P3"/>
    </sheetView>
  </sheetViews>
  <sheetFormatPr defaultColWidth="9" defaultRowHeight="15.75" customHeight="1"/>
  <cols>
    <col min="1" max="1" width="6.08333333333333" customWidth="1"/>
    <col min="2" max="2" width="19.0833333333333" customWidth="1"/>
    <col min="3" max="4" width="8" customWidth="1"/>
    <col min="5" max="5" width="8.33333333333333" customWidth="1"/>
    <col min="6" max="6" width="9.83333333333333" customWidth="1"/>
    <col min="7" max="7" width="7" customWidth="1"/>
    <col min="8" max="8" width="7.25" customWidth="1"/>
    <col min="9" max="9" width="11.3333333333333" customWidth="1"/>
    <col min="10" max="11" width="11.3333333333333" customWidth="1" outlineLevel="1"/>
    <col min="12" max="12" width="5.75" customWidth="1" outlineLevel="1"/>
    <col min="13" max="13" width="11.5833333333333" customWidth="1"/>
  </cols>
  <sheetData>
    <row r="1" ht="15.6" spans="1:13">
      <c r="A1" s="90" t="s">
        <v>126</v>
      </c>
      <c r="B1" s="2" t="s">
        <v>743</v>
      </c>
      <c r="C1" s="2"/>
      <c r="D1" s="3"/>
      <c r="E1" s="3"/>
      <c r="F1" s="3"/>
      <c r="G1" s="3"/>
      <c r="H1" s="3"/>
      <c r="I1" s="3"/>
      <c r="J1" s="4"/>
      <c r="K1" s="4"/>
      <c r="L1" s="4"/>
      <c r="M1" s="3"/>
    </row>
    <row r="2" ht="30" hidden="1" customHeight="1" spans="1:13">
      <c r="A2" s="5" t="s">
        <v>744</v>
      </c>
      <c r="B2" s="5"/>
      <c r="C2" s="5"/>
      <c r="D2" s="5"/>
      <c r="E2" s="5"/>
      <c r="F2" s="5"/>
      <c r="G2" s="5"/>
      <c r="H2" s="5"/>
      <c r="I2" s="5"/>
      <c r="J2" s="5"/>
      <c r="K2" s="5"/>
      <c r="L2" s="5"/>
      <c r="M2" s="5"/>
    </row>
    <row r="3" ht="30" customHeight="1" spans="1:13">
      <c r="A3" s="5" t="s">
        <v>745</v>
      </c>
      <c r="B3" s="5"/>
      <c r="C3" s="5"/>
      <c r="D3" s="5"/>
      <c r="E3" s="5"/>
      <c r="F3" s="5"/>
      <c r="G3" s="5"/>
      <c r="H3" s="5"/>
      <c r="I3" s="5"/>
      <c r="J3" s="5"/>
      <c r="K3" s="5"/>
      <c r="L3" s="5"/>
      <c r="M3" s="5"/>
    </row>
    <row r="4" ht="14.15" customHeight="1" spans="1:13">
      <c r="A4" s="6" t="e">
        <f>CONCATENATE(#REF!,#REF!,#REF!,#REF!,#REF!,#REF!,#REF!)</f>
        <v>#REF!</v>
      </c>
      <c r="B4" s="6"/>
      <c r="C4" s="6"/>
      <c r="D4" s="7"/>
      <c r="E4" s="7"/>
      <c r="F4" s="7"/>
      <c r="G4" s="7"/>
      <c r="H4" s="7"/>
      <c r="I4" s="7"/>
      <c r="J4" s="7"/>
      <c r="K4" s="7"/>
      <c r="L4" s="7"/>
      <c r="M4" s="7"/>
    </row>
    <row r="5" customHeight="1" spans="1:13">
      <c r="A5" s="8" t="e">
        <f>#REF!&amp;#REF!</f>
        <v>#REF!</v>
      </c>
      <c r="B5" s="9"/>
      <c r="C5" s="9"/>
      <c r="D5" s="9"/>
      <c r="E5" s="9"/>
      <c r="F5" s="9"/>
      <c r="G5" s="9"/>
      <c r="H5" s="9"/>
      <c r="I5" s="9"/>
      <c r="J5" s="10"/>
      <c r="K5" s="10"/>
      <c r="L5" s="10"/>
      <c r="M5" s="11" t="s">
        <v>159</v>
      </c>
    </row>
    <row r="6" ht="27" customHeight="1" spans="1:13">
      <c r="A6" s="106" t="s">
        <v>161</v>
      </c>
      <c r="B6" s="106" t="s">
        <v>424</v>
      </c>
      <c r="C6" s="106" t="s">
        <v>668</v>
      </c>
      <c r="D6" s="108" t="s">
        <v>746</v>
      </c>
      <c r="E6" s="108" t="s">
        <v>536</v>
      </c>
      <c r="F6" s="107" t="s">
        <v>537</v>
      </c>
      <c r="G6" s="107" t="s">
        <v>747</v>
      </c>
      <c r="H6" s="122" t="s">
        <v>748</v>
      </c>
      <c r="I6" s="12" t="s">
        <v>196</v>
      </c>
      <c r="J6" s="12" t="s">
        <v>197</v>
      </c>
      <c r="K6" s="57" t="s">
        <v>198</v>
      </c>
      <c r="L6" s="57" t="s">
        <v>269</v>
      </c>
      <c r="M6" s="107" t="s">
        <v>164</v>
      </c>
    </row>
    <row r="7" customHeight="1" spans="1:13">
      <c r="A7" s="14"/>
      <c r="B7" s="15"/>
      <c r="C7" s="15"/>
      <c r="D7" s="16"/>
      <c r="E7" s="16"/>
      <c r="F7" s="14"/>
      <c r="G7" s="14"/>
      <c r="H7" s="21"/>
      <c r="I7" s="12"/>
      <c r="J7" s="12"/>
      <c r="K7" s="39" t="str">
        <f>IF(J7-I7&lt;&gt;0,J7-I7,IF(I7&lt;&gt;0,0,""))</f>
        <v/>
      </c>
      <c r="L7" s="56" t="str">
        <f>IF(I7=0,"",(J7-I7)/I7*100)</f>
        <v/>
      </c>
      <c r="M7" s="18"/>
    </row>
    <row r="8" customHeight="1" spans="1:13">
      <c r="A8" s="14"/>
      <c r="B8" s="15"/>
      <c r="C8" s="15"/>
      <c r="D8" s="16"/>
      <c r="E8" s="16"/>
      <c r="F8" s="14"/>
      <c r="G8" s="14"/>
      <c r="H8" s="21"/>
      <c r="I8" s="17"/>
      <c r="J8" s="17"/>
      <c r="K8" s="39" t="str">
        <f t="shared" ref="K8:K28" si="0">IF(J8-I8&lt;&gt;0,J8-I8,IF(I8&lt;&gt;0,0,""))</f>
        <v/>
      </c>
      <c r="L8" s="56" t="str">
        <f t="shared" ref="L8:L28" si="1">IF(I8=0,"",(J8-I8)/I8*100)</f>
        <v/>
      </c>
      <c r="M8" s="18"/>
    </row>
    <row r="9" customHeight="1" spans="1:13">
      <c r="A9" s="14"/>
      <c r="B9" s="15"/>
      <c r="C9" s="15"/>
      <c r="D9" s="16"/>
      <c r="E9" s="16"/>
      <c r="F9" s="14"/>
      <c r="G9" s="14"/>
      <c r="H9" s="21"/>
      <c r="I9" s="17"/>
      <c r="J9" s="17"/>
      <c r="K9" s="39" t="str">
        <f t="shared" si="0"/>
        <v/>
      </c>
      <c r="L9" s="56" t="str">
        <f t="shared" si="1"/>
        <v/>
      </c>
      <c r="M9" s="18"/>
    </row>
    <row r="10" customHeight="1" spans="1:13">
      <c r="A10" s="14"/>
      <c r="B10" s="15"/>
      <c r="C10" s="15"/>
      <c r="D10" s="16"/>
      <c r="E10" s="16"/>
      <c r="F10" s="14"/>
      <c r="G10" s="14"/>
      <c r="H10" s="21"/>
      <c r="I10" s="17"/>
      <c r="J10" s="17"/>
      <c r="K10" s="39" t="str">
        <f t="shared" si="0"/>
        <v/>
      </c>
      <c r="L10" s="56" t="str">
        <f t="shared" si="1"/>
        <v/>
      </c>
      <c r="M10" s="18"/>
    </row>
    <row r="11" customHeight="1" spans="1:13">
      <c r="A11" s="14"/>
      <c r="B11" s="15"/>
      <c r="C11" s="15"/>
      <c r="D11" s="16"/>
      <c r="E11" s="16"/>
      <c r="F11" s="14"/>
      <c r="G11" s="14"/>
      <c r="H11" s="21"/>
      <c r="I11" s="17"/>
      <c r="J11" s="17"/>
      <c r="K11" s="39" t="str">
        <f t="shared" si="0"/>
        <v/>
      </c>
      <c r="L11" s="56" t="str">
        <f t="shared" si="1"/>
        <v/>
      </c>
      <c r="M11" s="18"/>
    </row>
    <row r="12" customHeight="1" spans="1:13">
      <c r="A12" s="14"/>
      <c r="B12" s="15"/>
      <c r="C12" s="15"/>
      <c r="D12" s="16"/>
      <c r="E12" s="16"/>
      <c r="F12" s="14"/>
      <c r="G12" s="14"/>
      <c r="H12" s="21"/>
      <c r="I12" s="17"/>
      <c r="J12" s="17"/>
      <c r="K12" s="39" t="str">
        <f t="shared" si="0"/>
        <v/>
      </c>
      <c r="L12" s="56" t="str">
        <f t="shared" si="1"/>
        <v/>
      </c>
      <c r="M12" s="18"/>
    </row>
    <row r="13" customHeight="1" spans="1:13">
      <c r="A13" s="14"/>
      <c r="B13" s="15"/>
      <c r="C13" s="15"/>
      <c r="D13" s="16"/>
      <c r="E13" s="16"/>
      <c r="F13" s="14"/>
      <c r="G13" s="14"/>
      <c r="H13" s="21"/>
      <c r="I13" s="17"/>
      <c r="J13" s="17"/>
      <c r="K13" s="39" t="str">
        <f t="shared" si="0"/>
        <v/>
      </c>
      <c r="L13" s="56" t="str">
        <f t="shared" si="1"/>
        <v/>
      </c>
      <c r="M13" s="18"/>
    </row>
    <row r="14" customHeight="1" spans="1:13">
      <c r="A14" s="14"/>
      <c r="B14" s="15"/>
      <c r="C14" s="15"/>
      <c r="D14" s="16"/>
      <c r="E14" s="16"/>
      <c r="F14" s="14"/>
      <c r="G14" s="14"/>
      <c r="H14" s="21"/>
      <c r="I14" s="17"/>
      <c r="J14" s="17"/>
      <c r="K14" s="39" t="str">
        <f t="shared" si="0"/>
        <v/>
      </c>
      <c r="L14" s="56" t="str">
        <f t="shared" si="1"/>
        <v/>
      </c>
      <c r="M14" s="18"/>
    </row>
    <row r="15" customHeight="1" spans="1:13">
      <c r="A15" s="14"/>
      <c r="B15" s="15"/>
      <c r="C15" s="15"/>
      <c r="D15" s="16"/>
      <c r="E15" s="16"/>
      <c r="F15" s="14"/>
      <c r="G15" s="14"/>
      <c r="H15" s="21"/>
      <c r="I15" s="19"/>
      <c r="J15" s="17"/>
      <c r="K15" s="39" t="str">
        <f t="shared" si="0"/>
        <v/>
      </c>
      <c r="L15" s="56" t="str">
        <f t="shared" si="1"/>
        <v/>
      </c>
      <c r="M15" s="18"/>
    </row>
    <row r="16" customHeight="1" spans="1:13">
      <c r="A16" s="14"/>
      <c r="B16" s="15"/>
      <c r="C16" s="15"/>
      <c r="D16" s="16"/>
      <c r="E16" s="16"/>
      <c r="F16" s="14"/>
      <c r="G16" s="14"/>
      <c r="H16" s="21"/>
      <c r="I16" s="19"/>
      <c r="J16" s="17"/>
      <c r="K16" s="39" t="str">
        <f t="shared" si="0"/>
        <v/>
      </c>
      <c r="L16" s="56" t="str">
        <f t="shared" si="1"/>
        <v/>
      </c>
      <c r="M16" s="18"/>
    </row>
    <row r="17" customHeight="1" spans="1:13">
      <c r="A17" s="14"/>
      <c r="B17" s="15"/>
      <c r="C17" s="15"/>
      <c r="D17" s="16"/>
      <c r="E17" s="16"/>
      <c r="F17" s="14"/>
      <c r="G17" s="14"/>
      <c r="H17" s="21"/>
      <c r="I17" s="19"/>
      <c r="J17" s="17"/>
      <c r="K17" s="39" t="str">
        <f t="shared" si="0"/>
        <v/>
      </c>
      <c r="L17" s="56" t="str">
        <f t="shared" si="1"/>
        <v/>
      </c>
      <c r="M17" s="18"/>
    </row>
    <row r="18" customHeight="1" spans="1:13">
      <c r="A18" s="14"/>
      <c r="B18" s="15"/>
      <c r="C18" s="15"/>
      <c r="D18" s="16"/>
      <c r="E18" s="16"/>
      <c r="F18" s="14"/>
      <c r="G18" s="14"/>
      <c r="H18" s="21"/>
      <c r="I18" s="19"/>
      <c r="J18" s="17"/>
      <c r="K18" s="39" t="str">
        <f t="shared" si="0"/>
        <v/>
      </c>
      <c r="L18" s="56" t="str">
        <f t="shared" si="1"/>
        <v/>
      </c>
      <c r="M18" s="18"/>
    </row>
    <row r="19" customHeight="1" spans="1:13">
      <c r="A19" s="14"/>
      <c r="B19" s="15"/>
      <c r="C19" s="15"/>
      <c r="D19" s="16"/>
      <c r="E19" s="16"/>
      <c r="F19" s="14"/>
      <c r="G19" s="14"/>
      <c r="H19" s="21"/>
      <c r="I19" s="19"/>
      <c r="J19" s="17"/>
      <c r="K19" s="39" t="str">
        <f t="shared" si="0"/>
        <v/>
      </c>
      <c r="L19" s="56" t="str">
        <f t="shared" si="1"/>
        <v/>
      </c>
      <c r="M19" s="18"/>
    </row>
    <row r="20" customHeight="1" spans="1:13">
      <c r="A20" s="14"/>
      <c r="B20" s="15"/>
      <c r="C20" s="15"/>
      <c r="D20" s="16"/>
      <c r="E20" s="16"/>
      <c r="F20" s="14"/>
      <c r="G20" s="14"/>
      <c r="H20" s="21"/>
      <c r="I20" s="19"/>
      <c r="J20" s="17"/>
      <c r="K20" s="39" t="str">
        <f t="shared" si="0"/>
        <v/>
      </c>
      <c r="L20" s="56" t="str">
        <f t="shared" si="1"/>
        <v/>
      </c>
      <c r="M20" s="18"/>
    </row>
    <row r="21" customHeight="1" spans="1:13">
      <c r="A21" s="14"/>
      <c r="B21" s="15"/>
      <c r="C21" s="15"/>
      <c r="D21" s="16"/>
      <c r="E21" s="16"/>
      <c r="F21" s="14"/>
      <c r="G21" s="14"/>
      <c r="H21" s="21"/>
      <c r="I21" s="19"/>
      <c r="J21" s="17"/>
      <c r="K21" s="39" t="str">
        <f t="shared" si="0"/>
        <v/>
      </c>
      <c r="L21" s="56" t="str">
        <f t="shared" si="1"/>
        <v/>
      </c>
      <c r="M21" s="18"/>
    </row>
    <row r="22" customHeight="1" spans="1:13">
      <c r="A22" s="14"/>
      <c r="B22" s="15"/>
      <c r="C22" s="15"/>
      <c r="D22" s="16"/>
      <c r="E22" s="16"/>
      <c r="F22" s="14"/>
      <c r="G22" s="14"/>
      <c r="H22" s="21"/>
      <c r="I22" s="19"/>
      <c r="J22" s="17"/>
      <c r="K22" s="39" t="str">
        <f t="shared" si="0"/>
        <v/>
      </c>
      <c r="L22" s="56" t="str">
        <f t="shared" si="1"/>
        <v/>
      </c>
      <c r="M22" s="18"/>
    </row>
    <row r="23" customHeight="1" spans="1:13">
      <c r="A23" s="14"/>
      <c r="B23" s="15"/>
      <c r="C23" s="15"/>
      <c r="D23" s="16"/>
      <c r="E23" s="16"/>
      <c r="F23" s="14"/>
      <c r="G23" s="14"/>
      <c r="H23" s="21"/>
      <c r="I23" s="19"/>
      <c r="J23" s="17"/>
      <c r="K23" s="39" t="str">
        <f t="shared" si="0"/>
        <v/>
      </c>
      <c r="L23" s="56" t="str">
        <f t="shared" si="1"/>
        <v/>
      </c>
      <c r="M23" s="18"/>
    </row>
    <row r="24" customHeight="1" spans="1:13">
      <c r="A24" s="14"/>
      <c r="B24" s="15"/>
      <c r="C24" s="15"/>
      <c r="D24" s="16"/>
      <c r="E24" s="16"/>
      <c r="F24" s="14"/>
      <c r="G24" s="14"/>
      <c r="H24" s="21"/>
      <c r="I24" s="19"/>
      <c r="J24" s="17"/>
      <c r="K24" s="39" t="str">
        <f t="shared" si="0"/>
        <v/>
      </c>
      <c r="L24" s="56" t="str">
        <f t="shared" si="1"/>
        <v/>
      </c>
      <c r="M24" s="18"/>
    </row>
    <row r="25" customHeight="1" spans="1:13">
      <c r="A25" s="14"/>
      <c r="B25" s="15"/>
      <c r="C25" s="15"/>
      <c r="D25" s="16"/>
      <c r="E25" s="16"/>
      <c r="F25" s="14"/>
      <c r="G25" s="14"/>
      <c r="H25" s="21"/>
      <c r="I25" s="19"/>
      <c r="J25" s="17"/>
      <c r="K25" s="39" t="str">
        <f t="shared" si="0"/>
        <v/>
      </c>
      <c r="L25" s="56" t="str">
        <f t="shared" si="1"/>
        <v/>
      </c>
      <c r="M25" s="18"/>
    </row>
    <row r="26" customHeight="1" spans="1:13">
      <c r="A26" s="20" t="s">
        <v>329</v>
      </c>
      <c r="B26" s="117"/>
      <c r="C26" s="117"/>
      <c r="D26" s="118"/>
      <c r="E26" s="68"/>
      <c r="F26" s="68"/>
      <c r="G26" s="14"/>
      <c r="H26" s="21"/>
      <c r="I26" s="17">
        <f>SUM(I8:I25)</f>
        <v>0</v>
      </c>
      <c r="J26" s="17">
        <f>SUM(J8:J25)</f>
        <v>0</v>
      </c>
      <c r="K26" s="39" t="str">
        <f t="shared" si="0"/>
        <v/>
      </c>
      <c r="L26" s="56" t="str">
        <f t="shared" si="1"/>
        <v/>
      </c>
      <c r="M26" s="18"/>
    </row>
    <row r="27" customHeight="1" spans="1:13">
      <c r="A27" s="20" t="s">
        <v>749</v>
      </c>
      <c r="B27" s="117"/>
      <c r="C27" s="117"/>
      <c r="D27" s="118"/>
      <c r="E27" s="68"/>
      <c r="F27" s="68"/>
      <c r="G27" s="14"/>
      <c r="H27" s="21"/>
      <c r="I27" s="17"/>
      <c r="J27" s="17"/>
      <c r="K27" s="39" t="str">
        <f t="shared" si="0"/>
        <v/>
      </c>
      <c r="L27" s="56" t="str">
        <f t="shared" si="1"/>
        <v/>
      </c>
      <c r="M27" s="18"/>
    </row>
    <row r="28" customHeight="1" spans="1:13">
      <c r="A28" s="20" t="s">
        <v>343</v>
      </c>
      <c r="B28" s="117"/>
      <c r="C28" s="117"/>
      <c r="D28" s="118"/>
      <c r="E28" s="68"/>
      <c r="F28" s="68"/>
      <c r="G28" s="14"/>
      <c r="H28" s="21"/>
      <c r="I28" s="17">
        <f>I26-I27</f>
        <v>0</v>
      </c>
      <c r="J28" s="17">
        <f>J26-J27</f>
        <v>0</v>
      </c>
      <c r="K28" s="39" t="str">
        <f t="shared" si="0"/>
        <v/>
      </c>
      <c r="L28" s="56" t="str">
        <f t="shared" si="1"/>
        <v/>
      </c>
      <c r="M28" s="18"/>
    </row>
    <row r="29" customHeight="1" spans="1:13">
      <c r="A29" s="22" t="e">
        <f>#REF!&amp;#REF!</f>
        <v>#REF!</v>
      </c>
      <c r="B29" s="9"/>
      <c r="C29" s="9"/>
      <c r="D29" s="9"/>
      <c r="E29" s="9"/>
      <c r="F29" s="9"/>
      <c r="G29" s="9"/>
      <c r="H29" s="9"/>
      <c r="I29" s="9"/>
      <c r="J29" s="8" t="e">
        <f>"评估人员："&amp;#REF!</f>
        <v>#REF!</v>
      </c>
      <c r="K29" s="23"/>
      <c r="L29" s="23"/>
      <c r="M29" s="9"/>
    </row>
    <row r="30" customHeight="1" spans="1:13">
      <c r="A30" s="22" t="e">
        <f>CONCATENATE(#REF!,#REF!,#REF!,#REF!,#REF!,#REF!,#REF!)</f>
        <v>#REF!</v>
      </c>
      <c r="B30" s="9"/>
      <c r="C30" s="9"/>
      <c r="D30" s="9"/>
      <c r="E30" s="9"/>
      <c r="F30" s="9"/>
      <c r="G30" s="9"/>
      <c r="H30" s="9"/>
      <c r="I30" s="9"/>
      <c r="J30" s="23"/>
      <c r="K30" s="23"/>
      <c r="L30" s="23"/>
      <c r="M30" s="9"/>
    </row>
  </sheetData>
  <mergeCells count="6">
    <mergeCell ref="A2:M2"/>
    <mergeCell ref="A3:M3"/>
    <mergeCell ref="A4:M4"/>
    <mergeCell ref="A26:D26"/>
    <mergeCell ref="A27:D27"/>
    <mergeCell ref="A28:D28"/>
  </mergeCells>
  <hyperlinks>
    <hyperlink ref="A1" location="索引目录!E50" display="返回索引页"/>
    <hyperlink ref="B1" location="在建工程汇总!B6" display="返回在建工程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Roman,常规"4-7-1
&amp;"宋体,常规"共&amp;"Times New Roman,常规"&amp;N&amp;"宋体,常规"页第&amp;"Times New Roman,常规"&amp;P&amp;"宋体,常规"页</oddHead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workbookViewId="0">
      <selection activeCell="A3" sqref="A3:R3"/>
    </sheetView>
  </sheetViews>
  <sheetFormatPr defaultColWidth="9" defaultRowHeight="15.75" customHeight="1"/>
  <cols>
    <col min="1" max="1" width="4.75" customWidth="1"/>
    <col min="2" max="2" width="17" customWidth="1"/>
    <col min="3" max="3" width="17.0833333333333" customWidth="1"/>
    <col min="4" max="5" width="4.75" customWidth="1"/>
    <col min="6" max="6" width="7.25" customWidth="1"/>
    <col min="7" max="7" width="6.5" customWidth="1"/>
    <col min="8" max="10" width="7" customWidth="1"/>
    <col min="11" max="11" width="11.75" customWidth="1"/>
    <col min="12" max="14" width="7.33333333333333" customWidth="1" outlineLevel="1"/>
    <col min="15" max="15" width="10.3333333333333" customWidth="1" outlineLevel="1"/>
    <col min="16" max="16" width="8.58333333333333" customWidth="1" outlineLevel="1"/>
    <col min="17" max="17" width="4.75" customWidth="1" outlineLevel="1"/>
    <col min="18" max="18" width="7.75" customWidth="1"/>
  </cols>
  <sheetData>
    <row r="1" ht="15.6" spans="1:18">
      <c r="A1" s="90" t="s">
        <v>126</v>
      </c>
      <c r="B1" s="2" t="s">
        <v>743</v>
      </c>
      <c r="C1" s="2"/>
      <c r="D1" s="2"/>
      <c r="E1" s="2"/>
      <c r="F1" s="2"/>
      <c r="G1" s="2"/>
      <c r="H1" s="3"/>
      <c r="I1" s="3"/>
      <c r="J1" s="3"/>
      <c r="K1" s="3"/>
      <c r="L1" s="4"/>
      <c r="M1" s="4"/>
      <c r="N1" s="4"/>
      <c r="O1" s="4"/>
      <c r="P1" s="4"/>
      <c r="Q1" s="4"/>
      <c r="R1" s="3"/>
    </row>
    <row r="2" ht="30" hidden="1" customHeight="1" spans="1:18">
      <c r="A2" s="5" t="s">
        <v>750</v>
      </c>
      <c r="B2" s="5"/>
      <c r="C2" s="5"/>
      <c r="D2" s="5"/>
      <c r="E2" s="5"/>
      <c r="F2" s="5"/>
      <c r="G2" s="5"/>
      <c r="H2" s="5"/>
      <c r="I2" s="5"/>
      <c r="J2" s="5"/>
      <c r="K2" s="5"/>
      <c r="L2" s="5"/>
      <c r="M2" s="5"/>
      <c r="N2" s="5"/>
      <c r="O2" s="5"/>
      <c r="P2" s="5"/>
      <c r="Q2" s="5"/>
      <c r="R2" s="5"/>
    </row>
    <row r="3" ht="30" customHeight="1" spans="1:18">
      <c r="A3" s="5" t="s">
        <v>751</v>
      </c>
      <c r="B3" s="5"/>
      <c r="C3" s="5"/>
      <c r="D3" s="5"/>
      <c r="E3" s="5"/>
      <c r="F3" s="5"/>
      <c r="G3" s="5"/>
      <c r="H3" s="5"/>
      <c r="I3" s="5"/>
      <c r="J3" s="5"/>
      <c r="K3" s="5"/>
      <c r="L3" s="5"/>
      <c r="M3" s="5"/>
      <c r="N3" s="5"/>
      <c r="O3" s="5"/>
      <c r="P3" s="5"/>
      <c r="Q3" s="5"/>
      <c r="R3" s="5"/>
    </row>
    <row r="4" ht="14.15" customHeight="1" spans="1:18">
      <c r="A4" s="6" t="e">
        <f>CONCATENATE(#REF!,#REF!,#REF!,#REF!,#REF!,#REF!,#REF!)</f>
        <v>#REF!</v>
      </c>
      <c r="B4" s="6"/>
      <c r="C4" s="6"/>
      <c r="D4" s="6"/>
      <c r="E4" s="6"/>
      <c r="F4" s="6"/>
      <c r="G4" s="6"/>
      <c r="H4" s="6"/>
      <c r="I4" s="6"/>
      <c r="J4" s="6"/>
      <c r="K4" s="7"/>
      <c r="L4" s="7"/>
      <c r="M4" s="7"/>
      <c r="N4" s="7"/>
      <c r="O4" s="7"/>
      <c r="P4" s="7"/>
      <c r="Q4" s="7"/>
      <c r="R4" s="7"/>
    </row>
    <row r="5" customHeight="1" spans="1:18">
      <c r="A5" s="8" t="e">
        <f>#REF!&amp;#REF!</f>
        <v>#REF!</v>
      </c>
      <c r="B5" s="9"/>
      <c r="C5" s="9"/>
      <c r="D5" s="9"/>
      <c r="E5" s="9"/>
      <c r="F5" s="9"/>
      <c r="G5" s="9"/>
      <c r="H5" s="9"/>
      <c r="I5" s="9"/>
      <c r="J5" s="9"/>
      <c r="K5" s="9"/>
      <c r="L5" s="10"/>
      <c r="M5" s="10"/>
      <c r="N5" s="10"/>
      <c r="O5" s="10"/>
      <c r="P5" s="10"/>
      <c r="Q5" s="10"/>
      <c r="R5" s="11" t="s">
        <v>159</v>
      </c>
    </row>
    <row r="6" ht="18" customHeight="1" spans="1:18">
      <c r="A6" s="106" t="s">
        <v>161</v>
      </c>
      <c r="B6" s="106" t="s">
        <v>424</v>
      </c>
      <c r="C6" s="106" t="s">
        <v>399</v>
      </c>
      <c r="D6" s="108" t="s">
        <v>405</v>
      </c>
      <c r="E6" s="108" t="s">
        <v>400</v>
      </c>
      <c r="F6" s="108" t="s">
        <v>536</v>
      </c>
      <c r="G6" s="108" t="s">
        <v>537</v>
      </c>
      <c r="H6" s="120" t="s">
        <v>196</v>
      </c>
      <c r="I6" s="120"/>
      <c r="J6" s="120"/>
      <c r="K6" s="120"/>
      <c r="L6" s="12" t="s">
        <v>197</v>
      </c>
      <c r="M6" s="12"/>
      <c r="N6" s="12"/>
      <c r="O6" s="12"/>
      <c r="P6" s="57" t="s">
        <v>198</v>
      </c>
      <c r="Q6" s="57" t="s">
        <v>269</v>
      </c>
      <c r="R6" s="57" t="s">
        <v>164</v>
      </c>
    </row>
    <row r="7" ht="28.5" customHeight="1" spans="1:18">
      <c r="A7" s="106"/>
      <c r="B7" s="106"/>
      <c r="C7" s="106"/>
      <c r="D7" s="108"/>
      <c r="E7" s="108"/>
      <c r="F7" s="108"/>
      <c r="G7" s="108"/>
      <c r="H7" s="13" t="s">
        <v>752</v>
      </c>
      <c r="I7" s="57" t="s">
        <v>753</v>
      </c>
      <c r="J7" s="57" t="s">
        <v>754</v>
      </c>
      <c r="K7" s="12" t="s">
        <v>460</v>
      </c>
      <c r="L7" s="57" t="s">
        <v>752</v>
      </c>
      <c r="M7" s="57" t="s">
        <v>753</v>
      </c>
      <c r="N7" s="57" t="s">
        <v>754</v>
      </c>
      <c r="O7" s="12" t="s">
        <v>460</v>
      </c>
      <c r="P7" s="12"/>
      <c r="Q7" s="12"/>
      <c r="R7" s="12"/>
    </row>
    <row r="8" customHeight="1" spans="1:18">
      <c r="A8" s="14"/>
      <c r="B8" s="15"/>
      <c r="C8" s="15"/>
      <c r="D8" s="15"/>
      <c r="E8" s="15"/>
      <c r="F8" s="121"/>
      <c r="G8" s="121"/>
      <c r="H8" s="19"/>
      <c r="I8" s="17"/>
      <c r="J8" s="17"/>
      <c r="K8" s="17"/>
      <c r="L8" s="19"/>
      <c r="M8" s="17"/>
      <c r="N8" s="17"/>
      <c r="O8" s="17"/>
      <c r="P8" s="39" t="str">
        <f>IF(O8-K8&lt;&gt;0,O8-K8,IF(K8&lt;&gt;0,0,""))</f>
        <v/>
      </c>
      <c r="Q8" s="56" t="str">
        <f>IF(K8=0,"",(O8-K8)/K8*100)</f>
        <v/>
      </c>
      <c r="R8" s="18"/>
    </row>
    <row r="9" customHeight="1" spans="1:18">
      <c r="A9" s="14"/>
      <c r="B9" s="15"/>
      <c r="C9" s="15"/>
      <c r="D9" s="15"/>
      <c r="E9" s="15"/>
      <c r="F9" s="121"/>
      <c r="G9" s="121"/>
      <c r="H9" s="19"/>
      <c r="I9" s="17"/>
      <c r="J9" s="17"/>
      <c r="K9" s="17"/>
      <c r="L9" s="19"/>
      <c r="M9" s="17"/>
      <c r="N9" s="17"/>
      <c r="O9" s="17"/>
      <c r="P9" s="39" t="str">
        <f t="shared" ref="P9:P28" si="0">IF(O9-K9&lt;&gt;0,O9-K9,IF(K9&lt;&gt;0,0,""))</f>
        <v/>
      </c>
      <c r="Q9" s="56" t="str">
        <f t="shared" ref="Q9:Q28" si="1">IF(K9=0,"",(O9-K9)/K9*100)</f>
        <v/>
      </c>
      <c r="R9" s="18"/>
    </row>
    <row r="10" customHeight="1" spans="1:18">
      <c r="A10" s="14"/>
      <c r="B10" s="15"/>
      <c r="C10" s="15"/>
      <c r="D10" s="15"/>
      <c r="E10" s="15"/>
      <c r="F10" s="121"/>
      <c r="G10" s="121"/>
      <c r="H10" s="19"/>
      <c r="I10" s="17"/>
      <c r="J10" s="17"/>
      <c r="K10" s="17"/>
      <c r="L10" s="19"/>
      <c r="M10" s="17"/>
      <c r="N10" s="17"/>
      <c r="O10" s="17"/>
      <c r="P10" s="39" t="str">
        <f t="shared" si="0"/>
        <v/>
      </c>
      <c r="Q10" s="56" t="str">
        <f t="shared" si="1"/>
        <v/>
      </c>
      <c r="R10" s="18"/>
    </row>
    <row r="11" customHeight="1" spans="1:18">
      <c r="A11" s="14"/>
      <c r="B11" s="15"/>
      <c r="C11" s="15"/>
      <c r="D11" s="15"/>
      <c r="E11" s="15"/>
      <c r="F11" s="121"/>
      <c r="G11" s="121"/>
      <c r="H11" s="19"/>
      <c r="I11" s="17"/>
      <c r="J11" s="17"/>
      <c r="K11" s="17"/>
      <c r="L11" s="19"/>
      <c r="M11" s="17"/>
      <c r="N11" s="17"/>
      <c r="O11" s="17"/>
      <c r="P11" s="39" t="str">
        <f t="shared" si="0"/>
        <v/>
      </c>
      <c r="Q11" s="56" t="str">
        <f t="shared" si="1"/>
        <v/>
      </c>
      <c r="R11" s="18"/>
    </row>
    <row r="12" customHeight="1" spans="1:18">
      <c r="A12" s="14"/>
      <c r="B12" s="15"/>
      <c r="C12" s="15"/>
      <c r="D12" s="15"/>
      <c r="E12" s="15"/>
      <c r="F12" s="121"/>
      <c r="G12" s="121"/>
      <c r="H12" s="19"/>
      <c r="I12" s="17"/>
      <c r="J12" s="17"/>
      <c r="K12" s="17"/>
      <c r="L12" s="19"/>
      <c r="M12" s="17"/>
      <c r="N12" s="17"/>
      <c r="O12" s="17"/>
      <c r="P12" s="39" t="str">
        <f t="shared" si="0"/>
        <v/>
      </c>
      <c r="Q12" s="56" t="str">
        <f t="shared" si="1"/>
        <v/>
      </c>
      <c r="R12" s="18"/>
    </row>
    <row r="13" customHeight="1" spans="1:18">
      <c r="A13" s="14"/>
      <c r="B13" s="15"/>
      <c r="C13" s="15"/>
      <c r="D13" s="15"/>
      <c r="E13" s="15"/>
      <c r="F13" s="121"/>
      <c r="G13" s="121"/>
      <c r="H13" s="19"/>
      <c r="I13" s="17"/>
      <c r="J13" s="17"/>
      <c r="K13" s="17"/>
      <c r="L13" s="19"/>
      <c r="M13" s="17"/>
      <c r="N13" s="17"/>
      <c r="O13" s="17"/>
      <c r="P13" s="39" t="str">
        <f t="shared" si="0"/>
        <v/>
      </c>
      <c r="Q13" s="56" t="str">
        <f t="shared" si="1"/>
        <v/>
      </c>
      <c r="R13" s="18"/>
    </row>
    <row r="14" customHeight="1" spans="1:18">
      <c r="A14" s="14"/>
      <c r="B14" s="15"/>
      <c r="C14" s="15"/>
      <c r="D14" s="15"/>
      <c r="E14" s="15"/>
      <c r="F14" s="121"/>
      <c r="G14" s="121"/>
      <c r="H14" s="19"/>
      <c r="I14" s="17"/>
      <c r="J14" s="17"/>
      <c r="K14" s="17"/>
      <c r="L14" s="19"/>
      <c r="M14" s="17"/>
      <c r="N14" s="17"/>
      <c r="O14" s="17"/>
      <c r="P14" s="39" t="str">
        <f t="shared" si="0"/>
        <v/>
      </c>
      <c r="Q14" s="56" t="str">
        <f t="shared" si="1"/>
        <v/>
      </c>
      <c r="R14" s="18"/>
    </row>
    <row r="15" customHeight="1" spans="1:18">
      <c r="A15" s="14"/>
      <c r="B15" s="15"/>
      <c r="C15" s="15"/>
      <c r="D15" s="15"/>
      <c r="E15" s="15"/>
      <c r="F15" s="121"/>
      <c r="G15" s="121"/>
      <c r="H15" s="19"/>
      <c r="I15" s="17"/>
      <c r="J15" s="17"/>
      <c r="K15" s="17"/>
      <c r="L15" s="19"/>
      <c r="M15" s="17"/>
      <c r="N15" s="17"/>
      <c r="O15" s="17"/>
      <c r="P15" s="39" t="str">
        <f t="shared" si="0"/>
        <v/>
      </c>
      <c r="Q15" s="56" t="str">
        <f t="shared" si="1"/>
        <v/>
      </c>
      <c r="R15" s="18"/>
    </row>
    <row r="16" customHeight="1" spans="1:18">
      <c r="A16" s="14"/>
      <c r="B16" s="15"/>
      <c r="C16" s="15"/>
      <c r="D16" s="15"/>
      <c r="E16" s="15"/>
      <c r="F16" s="121"/>
      <c r="G16" s="121"/>
      <c r="H16" s="19"/>
      <c r="I16" s="17"/>
      <c r="J16" s="17"/>
      <c r="K16" s="17"/>
      <c r="L16" s="19"/>
      <c r="M16" s="17"/>
      <c r="N16" s="17"/>
      <c r="O16" s="17"/>
      <c r="P16" s="39" t="str">
        <f t="shared" si="0"/>
        <v/>
      </c>
      <c r="Q16" s="56" t="str">
        <f t="shared" si="1"/>
        <v/>
      </c>
      <c r="R16" s="18"/>
    </row>
    <row r="17" customHeight="1" spans="1:18">
      <c r="A17" s="14"/>
      <c r="B17" s="15"/>
      <c r="C17" s="15"/>
      <c r="D17" s="15"/>
      <c r="E17" s="15"/>
      <c r="F17" s="121"/>
      <c r="G17" s="121"/>
      <c r="H17" s="19"/>
      <c r="I17" s="17"/>
      <c r="J17" s="17"/>
      <c r="K17" s="17"/>
      <c r="L17" s="19"/>
      <c r="M17" s="17"/>
      <c r="N17" s="17"/>
      <c r="O17" s="17"/>
      <c r="P17" s="39" t="str">
        <f t="shared" si="0"/>
        <v/>
      </c>
      <c r="Q17" s="56" t="str">
        <f t="shared" si="1"/>
        <v/>
      </c>
      <c r="R17" s="18"/>
    </row>
    <row r="18" customHeight="1" spans="1:18">
      <c r="A18" s="14"/>
      <c r="B18" s="15"/>
      <c r="C18" s="15"/>
      <c r="D18" s="15"/>
      <c r="E18" s="15"/>
      <c r="F18" s="121"/>
      <c r="G18" s="121"/>
      <c r="H18" s="19"/>
      <c r="I18" s="17"/>
      <c r="J18" s="17"/>
      <c r="K18" s="17"/>
      <c r="L18" s="19"/>
      <c r="M18" s="17"/>
      <c r="N18" s="17"/>
      <c r="O18" s="17"/>
      <c r="P18" s="39" t="str">
        <f t="shared" si="0"/>
        <v/>
      </c>
      <c r="Q18" s="56" t="str">
        <f t="shared" si="1"/>
        <v/>
      </c>
      <c r="R18" s="18"/>
    </row>
    <row r="19" customHeight="1" spans="1:18">
      <c r="A19" s="14"/>
      <c r="B19" s="15"/>
      <c r="C19" s="15"/>
      <c r="D19" s="15"/>
      <c r="E19" s="15"/>
      <c r="F19" s="121"/>
      <c r="G19" s="121"/>
      <c r="H19" s="19"/>
      <c r="I19" s="17"/>
      <c r="J19" s="17"/>
      <c r="K19" s="17"/>
      <c r="L19" s="19"/>
      <c r="M19" s="17"/>
      <c r="N19" s="17"/>
      <c r="O19" s="17"/>
      <c r="P19" s="39" t="str">
        <f t="shared" si="0"/>
        <v/>
      </c>
      <c r="Q19" s="56" t="str">
        <f t="shared" si="1"/>
        <v/>
      </c>
      <c r="R19" s="18"/>
    </row>
    <row r="20" customHeight="1" spans="1:18">
      <c r="A20" s="14"/>
      <c r="B20" s="15"/>
      <c r="C20" s="15"/>
      <c r="D20" s="15"/>
      <c r="E20" s="15"/>
      <c r="F20" s="121"/>
      <c r="G20" s="121"/>
      <c r="H20" s="19"/>
      <c r="I20" s="17"/>
      <c r="J20" s="17"/>
      <c r="K20" s="17"/>
      <c r="L20" s="19"/>
      <c r="M20" s="17"/>
      <c r="N20" s="17"/>
      <c r="O20" s="17"/>
      <c r="P20" s="39" t="str">
        <f t="shared" si="0"/>
        <v/>
      </c>
      <c r="Q20" s="56" t="str">
        <f t="shared" si="1"/>
        <v/>
      </c>
      <c r="R20" s="18"/>
    </row>
    <row r="21" customHeight="1" spans="1:18">
      <c r="A21" s="14"/>
      <c r="B21" s="15"/>
      <c r="C21" s="15"/>
      <c r="D21" s="15"/>
      <c r="E21" s="15"/>
      <c r="F21" s="121"/>
      <c r="G21" s="121"/>
      <c r="H21" s="19"/>
      <c r="I21" s="17"/>
      <c r="J21" s="17"/>
      <c r="K21" s="17"/>
      <c r="L21" s="19"/>
      <c r="M21" s="17"/>
      <c r="N21" s="17"/>
      <c r="O21" s="17"/>
      <c r="P21" s="39" t="str">
        <f t="shared" si="0"/>
        <v/>
      </c>
      <c r="Q21" s="56" t="str">
        <f t="shared" si="1"/>
        <v/>
      </c>
      <c r="R21" s="18"/>
    </row>
    <row r="22" customHeight="1" spans="1:18">
      <c r="A22" s="14"/>
      <c r="B22" s="15"/>
      <c r="C22" s="15"/>
      <c r="D22" s="15"/>
      <c r="E22" s="15"/>
      <c r="F22" s="121"/>
      <c r="G22" s="121"/>
      <c r="H22" s="19"/>
      <c r="I22" s="17"/>
      <c r="J22" s="17"/>
      <c r="K22" s="17"/>
      <c r="L22" s="19"/>
      <c r="M22" s="17"/>
      <c r="N22" s="17"/>
      <c r="O22" s="17"/>
      <c r="P22" s="39" t="str">
        <f t="shared" si="0"/>
        <v/>
      </c>
      <c r="Q22" s="56" t="str">
        <f t="shared" si="1"/>
        <v/>
      </c>
      <c r="R22" s="18"/>
    </row>
    <row r="23" customHeight="1" spans="1:18">
      <c r="A23" s="14"/>
      <c r="B23" s="15"/>
      <c r="C23" s="15"/>
      <c r="D23" s="15"/>
      <c r="E23" s="15"/>
      <c r="F23" s="121"/>
      <c r="G23" s="121"/>
      <c r="H23" s="19"/>
      <c r="I23" s="17"/>
      <c r="J23" s="17"/>
      <c r="K23" s="17"/>
      <c r="L23" s="19"/>
      <c r="M23" s="17"/>
      <c r="N23" s="17"/>
      <c r="O23" s="17"/>
      <c r="P23" s="39" t="str">
        <f t="shared" si="0"/>
        <v/>
      </c>
      <c r="Q23" s="56" t="str">
        <f t="shared" si="1"/>
        <v/>
      </c>
      <c r="R23" s="18"/>
    </row>
    <row r="24" customHeight="1" spans="1:18">
      <c r="A24" s="14"/>
      <c r="B24" s="15"/>
      <c r="C24" s="15"/>
      <c r="D24" s="15"/>
      <c r="E24" s="15"/>
      <c r="F24" s="121"/>
      <c r="G24" s="121"/>
      <c r="H24" s="19"/>
      <c r="I24" s="17"/>
      <c r="J24" s="17"/>
      <c r="K24" s="17"/>
      <c r="L24" s="19"/>
      <c r="M24" s="17"/>
      <c r="N24" s="17"/>
      <c r="O24" s="17"/>
      <c r="P24" s="39" t="str">
        <f t="shared" si="0"/>
        <v/>
      </c>
      <c r="Q24" s="56" t="str">
        <f t="shared" si="1"/>
        <v/>
      </c>
      <c r="R24" s="18"/>
    </row>
    <row r="25" customHeight="1" spans="1:18">
      <c r="A25" s="14"/>
      <c r="B25" s="15"/>
      <c r="C25" s="15"/>
      <c r="D25" s="15"/>
      <c r="E25" s="15"/>
      <c r="F25" s="121"/>
      <c r="G25" s="121"/>
      <c r="H25" s="19"/>
      <c r="I25" s="17"/>
      <c r="J25" s="17"/>
      <c r="K25" s="17"/>
      <c r="L25" s="19"/>
      <c r="M25" s="17"/>
      <c r="N25" s="17"/>
      <c r="O25" s="17"/>
      <c r="P25" s="39" t="str">
        <f t="shared" si="0"/>
        <v/>
      </c>
      <c r="Q25" s="56" t="str">
        <f t="shared" si="1"/>
        <v/>
      </c>
      <c r="R25" s="18"/>
    </row>
    <row r="26" customHeight="1" spans="1:18">
      <c r="A26" s="20" t="s">
        <v>329</v>
      </c>
      <c r="B26" s="117"/>
      <c r="C26" s="117"/>
      <c r="D26" s="118"/>
      <c r="E26" s="15"/>
      <c r="F26" s="121"/>
      <c r="G26" s="121"/>
      <c r="H26" s="17">
        <f t="shared" ref="H26:O26" si="2">SUM(H8:H25)</f>
        <v>0</v>
      </c>
      <c r="I26" s="17">
        <f t="shared" si="2"/>
        <v>0</v>
      </c>
      <c r="J26" s="17">
        <f t="shared" si="2"/>
        <v>0</v>
      </c>
      <c r="K26" s="17">
        <f t="shared" si="2"/>
        <v>0</v>
      </c>
      <c r="L26" s="17">
        <f t="shared" si="2"/>
        <v>0</v>
      </c>
      <c r="M26" s="17">
        <f t="shared" si="2"/>
        <v>0</v>
      </c>
      <c r="N26" s="17">
        <f t="shared" si="2"/>
        <v>0</v>
      </c>
      <c r="O26" s="17">
        <f t="shared" si="2"/>
        <v>0</v>
      </c>
      <c r="P26" s="39" t="str">
        <f t="shared" si="0"/>
        <v/>
      </c>
      <c r="Q26" s="56" t="str">
        <f t="shared" si="1"/>
        <v/>
      </c>
      <c r="R26" s="18"/>
    </row>
    <row r="27" customHeight="1" spans="1:18">
      <c r="A27" s="20" t="s">
        <v>755</v>
      </c>
      <c r="B27" s="117"/>
      <c r="C27" s="117"/>
      <c r="D27" s="118"/>
      <c r="E27" s="15"/>
      <c r="F27" s="121"/>
      <c r="G27" s="121"/>
      <c r="H27" s="17"/>
      <c r="I27" s="17"/>
      <c r="J27" s="17"/>
      <c r="K27" s="17"/>
      <c r="L27" s="17"/>
      <c r="M27" s="17"/>
      <c r="N27" s="17"/>
      <c r="O27" s="17"/>
      <c r="P27" s="39" t="str">
        <f t="shared" si="0"/>
        <v/>
      </c>
      <c r="Q27" s="56" t="str">
        <f t="shared" si="1"/>
        <v/>
      </c>
      <c r="R27" s="18"/>
    </row>
    <row r="28" customHeight="1" spans="1:18">
      <c r="A28" s="20" t="s">
        <v>343</v>
      </c>
      <c r="B28" s="117"/>
      <c r="C28" s="117"/>
      <c r="D28" s="118"/>
      <c r="E28" s="21"/>
      <c r="F28" s="21"/>
      <c r="G28" s="21"/>
      <c r="H28" s="17">
        <f t="shared" ref="H28:O28" si="3">H26-H27</f>
        <v>0</v>
      </c>
      <c r="I28" s="17">
        <f t="shared" si="3"/>
        <v>0</v>
      </c>
      <c r="J28" s="17">
        <f t="shared" si="3"/>
        <v>0</v>
      </c>
      <c r="K28" s="17">
        <f t="shared" si="3"/>
        <v>0</v>
      </c>
      <c r="L28" s="17">
        <f t="shared" si="3"/>
        <v>0</v>
      </c>
      <c r="M28" s="17">
        <f t="shared" si="3"/>
        <v>0</v>
      </c>
      <c r="N28" s="17">
        <f t="shared" si="3"/>
        <v>0</v>
      </c>
      <c r="O28" s="17">
        <f t="shared" si="3"/>
        <v>0</v>
      </c>
      <c r="P28" s="39" t="str">
        <f t="shared" si="0"/>
        <v/>
      </c>
      <c r="Q28" s="56" t="str">
        <f t="shared" si="1"/>
        <v/>
      </c>
      <c r="R28" s="18"/>
    </row>
    <row r="29" customHeight="1" spans="1:18">
      <c r="A29" s="22" t="e">
        <f>#REF!&amp;#REF!</f>
        <v>#REF!</v>
      </c>
      <c r="B29" s="9"/>
      <c r="C29" s="9"/>
      <c r="D29" s="9"/>
      <c r="E29" s="9"/>
      <c r="F29" s="9"/>
      <c r="G29" s="9"/>
      <c r="H29" s="9"/>
      <c r="I29" s="9"/>
      <c r="J29" s="9"/>
      <c r="K29" s="9"/>
      <c r="L29" s="8" t="e">
        <f>"评估人员："&amp;#REF!</f>
        <v>#REF!</v>
      </c>
      <c r="M29" s="23"/>
      <c r="N29" s="23"/>
      <c r="O29" s="23"/>
      <c r="P29" s="23"/>
      <c r="Q29" s="23"/>
      <c r="R29" s="9"/>
    </row>
    <row r="30" customHeight="1" spans="1:18">
      <c r="A30" s="22" t="e">
        <f>CONCATENATE(#REF!,#REF!,#REF!,#REF!,#REF!,#REF!,#REF!)</f>
        <v>#REF!</v>
      </c>
      <c r="B30" s="9"/>
      <c r="C30" s="9"/>
      <c r="D30" s="9"/>
      <c r="E30" s="9"/>
      <c r="F30" s="9"/>
      <c r="G30" s="9"/>
      <c r="H30" s="9"/>
      <c r="I30" s="9"/>
      <c r="J30" s="9"/>
      <c r="K30" s="9"/>
      <c r="L30" s="23"/>
      <c r="M30" s="23"/>
      <c r="N30" s="23"/>
      <c r="O30" s="23"/>
      <c r="P30" s="23"/>
      <c r="Q30" s="23"/>
      <c r="R30" s="9"/>
    </row>
  </sheetData>
  <mergeCells count="18">
    <mergeCell ref="A2:R2"/>
    <mergeCell ref="A3:R3"/>
    <mergeCell ref="A4:R4"/>
    <mergeCell ref="H6:K6"/>
    <mergeCell ref="L6:O6"/>
    <mergeCell ref="A26:D26"/>
    <mergeCell ref="A27:D27"/>
    <mergeCell ref="A28:D28"/>
    <mergeCell ref="A6:A7"/>
    <mergeCell ref="B6:B7"/>
    <mergeCell ref="C6:C7"/>
    <mergeCell ref="D6:D7"/>
    <mergeCell ref="E6:E7"/>
    <mergeCell ref="F6:F7"/>
    <mergeCell ref="G6:G7"/>
    <mergeCell ref="P6:P7"/>
    <mergeCell ref="Q6:Q7"/>
    <mergeCell ref="R6:R7"/>
  </mergeCells>
  <hyperlinks>
    <hyperlink ref="A1" location="索引目录!E51" display="返回索引页"/>
    <hyperlink ref="B1" location="在建工程汇总!B7" display="返回在建工程汇总表"/>
  </hyperlinks>
  <printOptions horizontalCentered="1"/>
  <pageMargins left="0.354166666666667" right="0.354166666666667" top="0.786805555555556" bottom="0.432638888888889" header="1.02361111111111" footer="0.393055555555556"/>
  <pageSetup paperSize="9" scale="88" fitToHeight="0" orientation="landscape"/>
  <headerFooter alignWithMargins="0">
    <oddHeader>&amp;R&amp;"宋体,常规"&amp;10表&amp;"Times New Roman,常规"4-7-2
&amp;"宋体,常规"共&amp;"Times New Roman,常规"&amp;N&amp;"宋体,常规"页第&amp;"Times New Roman,常规"&amp;P&amp;"宋体,常规"页</oddHeader>
  </headerFooter>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P3"/>
    </sheetView>
  </sheetViews>
  <sheetFormatPr defaultColWidth="9" defaultRowHeight="15.75" customHeight="1"/>
  <cols>
    <col min="1" max="1" width="4" customWidth="1"/>
    <col min="2" max="2" width="19.5" customWidth="1"/>
    <col min="3" max="3" width="12.25" customWidth="1"/>
    <col min="4" max="4" width="4.5" customWidth="1"/>
    <col min="5" max="5" width="8.5" customWidth="1"/>
    <col min="6" max="6" width="11.5" customWidth="1"/>
    <col min="7" max="7" width="13.0833333333333" customWidth="1"/>
    <col min="8" max="9" width="8.25" customWidth="1" outlineLevel="1"/>
    <col min="10" max="10" width="11.8333333333333" customWidth="1" outlineLevel="1"/>
    <col min="11" max="11" width="10.5833333333333" customWidth="1" outlineLevel="1"/>
    <col min="12" max="12" width="7.08333333333333" customWidth="1" outlineLevel="1"/>
  </cols>
  <sheetData>
    <row r="1" ht="15.6" spans="1:13">
      <c r="A1" s="1" t="s">
        <v>126</v>
      </c>
      <c r="B1" s="90" t="s">
        <v>579</v>
      </c>
      <c r="C1" s="3"/>
      <c r="D1" s="3"/>
      <c r="E1" s="3"/>
      <c r="F1" s="3"/>
      <c r="G1" s="3"/>
      <c r="H1" s="4"/>
      <c r="I1" s="4"/>
      <c r="J1" s="4"/>
      <c r="K1" s="4"/>
      <c r="L1" s="4"/>
      <c r="M1" s="3"/>
    </row>
    <row r="2" ht="25.8" hidden="1" spans="1:13">
      <c r="A2" s="5" t="s">
        <v>756</v>
      </c>
      <c r="B2" s="5"/>
      <c r="C2" s="5"/>
      <c r="D2" s="5"/>
      <c r="E2" s="5"/>
      <c r="F2" s="5"/>
      <c r="G2" s="5"/>
      <c r="H2" s="5"/>
      <c r="I2" s="5"/>
      <c r="J2" s="5"/>
      <c r="K2" s="5"/>
      <c r="L2" s="5"/>
      <c r="M2" s="5"/>
    </row>
    <row r="3" ht="25.8" spans="1:13">
      <c r="A3" s="5" t="s">
        <v>757</v>
      </c>
      <c r="B3" s="5"/>
      <c r="C3" s="5"/>
      <c r="D3" s="5"/>
      <c r="E3" s="5"/>
      <c r="F3" s="5"/>
      <c r="G3" s="5"/>
      <c r="H3" s="5"/>
      <c r="I3" s="5"/>
      <c r="J3" s="5"/>
      <c r="K3" s="5"/>
      <c r="L3" s="5"/>
      <c r="M3" s="5"/>
    </row>
    <row r="4" ht="16.5" customHeight="1" spans="1:13">
      <c r="A4" s="6" t="e">
        <f>CONCATENATE(#REF!,#REF!,#REF!,#REF!,#REF!,#REF!,#REF!)</f>
        <v>#REF!</v>
      </c>
      <c r="B4" s="6"/>
      <c r="C4" s="6"/>
      <c r="D4" s="6"/>
      <c r="E4" s="6"/>
      <c r="F4" s="6"/>
      <c r="G4" s="6"/>
      <c r="H4" s="7"/>
      <c r="I4" s="7"/>
      <c r="J4" s="7"/>
      <c r="K4" s="7"/>
      <c r="L4" s="7"/>
      <c r="M4" s="7"/>
    </row>
    <row r="5" ht="16.5" customHeight="1" spans="1:13">
      <c r="A5" s="8" t="e">
        <f>#REF!&amp;#REF!</f>
        <v>#REF!</v>
      </c>
      <c r="B5" s="8"/>
      <c r="C5" s="9"/>
      <c r="D5" s="9"/>
      <c r="E5" s="9"/>
      <c r="F5" s="9"/>
      <c r="G5" s="9"/>
      <c r="H5" s="10"/>
      <c r="I5" s="10"/>
      <c r="J5" s="10"/>
      <c r="K5" s="10"/>
      <c r="L5" s="10"/>
      <c r="M5" s="11" t="s">
        <v>159</v>
      </c>
    </row>
    <row r="6" ht="16.5" customHeight="1" spans="1:13">
      <c r="A6" s="12" t="s">
        <v>161</v>
      </c>
      <c r="B6" s="12" t="s">
        <v>398</v>
      </c>
      <c r="C6" s="31" t="s">
        <v>758</v>
      </c>
      <c r="D6" s="57" t="s">
        <v>759</v>
      </c>
      <c r="E6" s="116" t="s">
        <v>196</v>
      </c>
      <c r="F6" s="116"/>
      <c r="G6" s="61"/>
      <c r="H6" s="57" t="s">
        <v>401</v>
      </c>
      <c r="I6" s="12" t="s">
        <v>197</v>
      </c>
      <c r="J6" s="12"/>
      <c r="K6" s="57" t="s">
        <v>198</v>
      </c>
      <c r="L6" s="57" t="s">
        <v>269</v>
      </c>
      <c r="M6" s="57" t="s">
        <v>164</v>
      </c>
    </row>
    <row r="7" ht="16.5" customHeight="1" spans="1:13">
      <c r="A7" s="12"/>
      <c r="B7" s="12"/>
      <c r="C7" s="33"/>
      <c r="D7" s="12"/>
      <c r="E7" s="32" t="s">
        <v>405</v>
      </c>
      <c r="F7" s="12" t="s">
        <v>406</v>
      </c>
      <c r="G7" s="12" t="s">
        <v>407</v>
      </c>
      <c r="H7" s="12"/>
      <c r="I7" s="12" t="s">
        <v>406</v>
      </c>
      <c r="J7" s="12" t="s">
        <v>407</v>
      </c>
      <c r="K7" s="12"/>
      <c r="L7" s="12"/>
      <c r="M7" s="12"/>
    </row>
    <row r="8" ht="16.5" customHeight="1" spans="1:13">
      <c r="A8" s="14"/>
      <c r="B8" s="14"/>
      <c r="C8" s="15"/>
      <c r="D8" s="14"/>
      <c r="E8" s="86"/>
      <c r="F8" s="17"/>
      <c r="G8" s="17"/>
      <c r="H8" s="17"/>
      <c r="I8" s="105"/>
      <c r="J8" s="119"/>
      <c r="K8" s="39" t="str">
        <f>IF(J8-G8&lt;&gt;0,J8-G8,IF(G8&lt;&gt;0,0,""))</f>
        <v/>
      </c>
      <c r="L8" s="56" t="str">
        <f>IF(G8=0,"",(J8-G8)/G8*100)</f>
        <v/>
      </c>
      <c r="M8" s="18"/>
    </row>
    <row r="9" ht="16.5" customHeight="1" spans="1:13">
      <c r="A9" s="14"/>
      <c r="B9" s="14"/>
      <c r="C9" s="15"/>
      <c r="D9" s="14"/>
      <c r="E9" s="86"/>
      <c r="F9" s="17"/>
      <c r="G9" s="17"/>
      <c r="H9" s="17"/>
      <c r="I9" s="105"/>
      <c r="J9" s="17"/>
      <c r="K9" s="39" t="str">
        <f t="shared" ref="K9:K28" si="0">IF(J9-G9&lt;&gt;0,J9-G9,IF(G9&lt;&gt;0,0,""))</f>
        <v/>
      </c>
      <c r="L9" s="56" t="str">
        <f t="shared" ref="L9:L28" si="1">IF(G9=0,"",(J9-G9)/G9*100)</f>
        <v/>
      </c>
      <c r="M9" s="18"/>
    </row>
    <row r="10" ht="16.5" customHeight="1" spans="1:13">
      <c r="A10" s="14"/>
      <c r="B10" s="14"/>
      <c r="C10" s="15"/>
      <c r="D10" s="14"/>
      <c r="E10" s="86"/>
      <c r="F10" s="17"/>
      <c r="G10" s="17"/>
      <c r="H10" s="17"/>
      <c r="I10" s="105"/>
      <c r="J10" s="17"/>
      <c r="K10" s="39" t="str">
        <f t="shared" si="0"/>
        <v/>
      </c>
      <c r="L10" s="56" t="str">
        <f t="shared" si="1"/>
        <v/>
      </c>
      <c r="M10" s="18"/>
    </row>
    <row r="11" ht="16.5" customHeight="1" spans="1:13">
      <c r="A11" s="14"/>
      <c r="B11" s="14"/>
      <c r="C11" s="15"/>
      <c r="D11" s="14"/>
      <c r="E11" s="86"/>
      <c r="F11" s="17"/>
      <c r="G11" s="17"/>
      <c r="H11" s="17"/>
      <c r="I11" s="105"/>
      <c r="J11" s="17"/>
      <c r="K11" s="39" t="str">
        <f t="shared" si="0"/>
        <v/>
      </c>
      <c r="L11" s="56" t="str">
        <f t="shared" si="1"/>
        <v/>
      </c>
      <c r="M11" s="18"/>
    </row>
    <row r="12" ht="16.5" customHeight="1" spans="1:13">
      <c r="A12" s="14"/>
      <c r="B12" s="14"/>
      <c r="C12" s="15"/>
      <c r="D12" s="14"/>
      <c r="E12" s="86"/>
      <c r="F12" s="17"/>
      <c r="G12" s="17"/>
      <c r="H12" s="17"/>
      <c r="I12" s="105"/>
      <c r="J12" s="17"/>
      <c r="K12" s="39" t="str">
        <f t="shared" si="0"/>
        <v/>
      </c>
      <c r="L12" s="56" t="str">
        <f t="shared" si="1"/>
        <v/>
      </c>
      <c r="M12" s="18"/>
    </row>
    <row r="13" ht="16.5" customHeight="1" spans="1:13">
      <c r="A13" s="14"/>
      <c r="B13" s="14"/>
      <c r="C13" s="15"/>
      <c r="D13" s="14"/>
      <c r="E13" s="86"/>
      <c r="F13" s="17"/>
      <c r="G13" s="17"/>
      <c r="H13" s="17"/>
      <c r="I13" s="105"/>
      <c r="J13" s="17"/>
      <c r="K13" s="39" t="str">
        <f t="shared" si="0"/>
        <v/>
      </c>
      <c r="L13" s="56" t="str">
        <f t="shared" si="1"/>
        <v/>
      </c>
      <c r="M13" s="18"/>
    </row>
    <row r="14" ht="16.5" customHeight="1" spans="1:13">
      <c r="A14" s="14"/>
      <c r="B14" s="14"/>
      <c r="C14" s="15"/>
      <c r="D14" s="14"/>
      <c r="E14" s="86"/>
      <c r="F14" s="17"/>
      <c r="G14" s="17"/>
      <c r="H14" s="17"/>
      <c r="I14" s="105"/>
      <c r="J14" s="17"/>
      <c r="K14" s="39" t="str">
        <f t="shared" si="0"/>
        <v/>
      </c>
      <c r="L14" s="56" t="str">
        <f t="shared" si="1"/>
        <v/>
      </c>
      <c r="M14" s="18"/>
    </row>
    <row r="15" ht="16.5" customHeight="1" spans="1:13">
      <c r="A15" s="14"/>
      <c r="B15" s="14"/>
      <c r="C15" s="15"/>
      <c r="D15" s="14"/>
      <c r="E15" s="86"/>
      <c r="F15" s="17"/>
      <c r="G15" s="17"/>
      <c r="H15" s="17"/>
      <c r="I15" s="105"/>
      <c r="J15" s="17"/>
      <c r="K15" s="39" t="str">
        <f t="shared" si="0"/>
        <v/>
      </c>
      <c r="L15" s="56" t="str">
        <f t="shared" si="1"/>
        <v/>
      </c>
      <c r="M15" s="18"/>
    </row>
    <row r="16" ht="16.5" customHeight="1" spans="1:13">
      <c r="A16" s="14"/>
      <c r="B16" s="14"/>
      <c r="C16" s="15"/>
      <c r="D16" s="14"/>
      <c r="E16" s="86"/>
      <c r="F16" s="17"/>
      <c r="G16" s="17"/>
      <c r="H16" s="17"/>
      <c r="I16" s="105"/>
      <c r="J16" s="17"/>
      <c r="K16" s="39" t="str">
        <f t="shared" si="0"/>
        <v/>
      </c>
      <c r="L16" s="56" t="str">
        <f t="shared" si="1"/>
        <v/>
      </c>
      <c r="M16" s="18"/>
    </row>
    <row r="17" ht="16.5" customHeight="1" spans="1:13">
      <c r="A17" s="14"/>
      <c r="B17" s="14"/>
      <c r="C17" s="15"/>
      <c r="D17" s="14"/>
      <c r="E17" s="86"/>
      <c r="F17" s="17"/>
      <c r="G17" s="17"/>
      <c r="H17" s="17"/>
      <c r="I17" s="105"/>
      <c r="J17" s="17"/>
      <c r="K17" s="39" t="str">
        <f t="shared" si="0"/>
        <v/>
      </c>
      <c r="L17" s="56" t="str">
        <f t="shared" si="1"/>
        <v/>
      </c>
      <c r="M17" s="18"/>
    </row>
    <row r="18" ht="16.5" customHeight="1" spans="1:13">
      <c r="A18" s="14"/>
      <c r="B18" s="14"/>
      <c r="C18" s="15"/>
      <c r="D18" s="14"/>
      <c r="E18" s="86"/>
      <c r="F18" s="17"/>
      <c r="G18" s="17"/>
      <c r="H18" s="17"/>
      <c r="I18" s="105"/>
      <c r="J18" s="17"/>
      <c r="K18" s="39" t="str">
        <f t="shared" si="0"/>
        <v/>
      </c>
      <c r="L18" s="56" t="str">
        <f t="shared" si="1"/>
        <v/>
      </c>
      <c r="M18" s="18"/>
    </row>
    <row r="19" ht="16.5" customHeight="1" spans="1:13">
      <c r="A19" s="14"/>
      <c r="B19" s="14"/>
      <c r="C19" s="15"/>
      <c r="D19" s="14"/>
      <c r="E19" s="86"/>
      <c r="F19" s="17"/>
      <c r="G19" s="17"/>
      <c r="H19" s="17"/>
      <c r="I19" s="105"/>
      <c r="J19" s="17"/>
      <c r="K19" s="39" t="str">
        <f t="shared" si="0"/>
        <v/>
      </c>
      <c r="L19" s="56" t="str">
        <f t="shared" si="1"/>
        <v/>
      </c>
      <c r="M19" s="18"/>
    </row>
    <row r="20" ht="16.5" customHeight="1" spans="1:13">
      <c r="A20" s="14"/>
      <c r="B20" s="14"/>
      <c r="C20" s="15"/>
      <c r="D20" s="14"/>
      <c r="E20" s="86"/>
      <c r="F20" s="17"/>
      <c r="G20" s="17"/>
      <c r="H20" s="17"/>
      <c r="I20" s="105"/>
      <c r="J20" s="17"/>
      <c r="K20" s="39" t="str">
        <f t="shared" si="0"/>
        <v/>
      </c>
      <c r="L20" s="56" t="str">
        <f t="shared" si="1"/>
        <v/>
      </c>
      <c r="M20" s="18"/>
    </row>
    <row r="21" ht="16.5" customHeight="1" spans="1:13">
      <c r="A21" s="14"/>
      <c r="B21" s="14"/>
      <c r="C21" s="15"/>
      <c r="D21" s="14"/>
      <c r="E21" s="86"/>
      <c r="F21" s="17"/>
      <c r="G21" s="17"/>
      <c r="H21" s="17"/>
      <c r="I21" s="105"/>
      <c r="J21" s="17"/>
      <c r="K21" s="39" t="str">
        <f t="shared" si="0"/>
        <v/>
      </c>
      <c r="L21" s="56" t="str">
        <f t="shared" si="1"/>
        <v/>
      </c>
      <c r="M21" s="18"/>
    </row>
    <row r="22" ht="16.5" customHeight="1" spans="1:13">
      <c r="A22" s="14"/>
      <c r="B22" s="14"/>
      <c r="C22" s="15"/>
      <c r="D22" s="14"/>
      <c r="E22" s="86"/>
      <c r="F22" s="17"/>
      <c r="G22" s="17"/>
      <c r="H22" s="17"/>
      <c r="I22" s="105"/>
      <c r="J22" s="17"/>
      <c r="K22" s="39" t="str">
        <f t="shared" si="0"/>
        <v/>
      </c>
      <c r="L22" s="56" t="str">
        <f t="shared" si="1"/>
        <v/>
      </c>
      <c r="M22" s="18"/>
    </row>
    <row r="23" ht="16.5" customHeight="1" spans="1:13">
      <c r="A23" s="14"/>
      <c r="B23" s="14"/>
      <c r="C23" s="15"/>
      <c r="D23" s="14"/>
      <c r="E23" s="86"/>
      <c r="F23" s="17"/>
      <c r="G23" s="17"/>
      <c r="H23" s="17"/>
      <c r="I23" s="105"/>
      <c r="J23" s="17"/>
      <c r="K23" s="39" t="str">
        <f t="shared" si="0"/>
        <v/>
      </c>
      <c r="L23" s="56" t="str">
        <f t="shared" si="1"/>
        <v/>
      </c>
      <c r="M23" s="18"/>
    </row>
    <row r="24" ht="16.5" customHeight="1" spans="1:13">
      <c r="A24" s="14"/>
      <c r="B24" s="14"/>
      <c r="C24" s="15"/>
      <c r="D24" s="14"/>
      <c r="E24" s="86"/>
      <c r="F24" s="17"/>
      <c r="G24" s="17"/>
      <c r="H24" s="17"/>
      <c r="I24" s="105"/>
      <c r="J24" s="17"/>
      <c r="K24" s="39" t="str">
        <f t="shared" si="0"/>
        <v/>
      </c>
      <c r="L24" s="56" t="str">
        <f t="shared" si="1"/>
        <v/>
      </c>
      <c r="M24" s="18"/>
    </row>
    <row r="25" ht="16.5" customHeight="1" spans="1:13">
      <c r="A25" s="14"/>
      <c r="B25" s="14"/>
      <c r="C25" s="15"/>
      <c r="D25" s="14"/>
      <c r="E25" s="86"/>
      <c r="F25" s="17"/>
      <c r="G25" s="17"/>
      <c r="H25" s="17"/>
      <c r="I25" s="105"/>
      <c r="J25" s="17"/>
      <c r="K25" s="39" t="str">
        <f t="shared" si="0"/>
        <v/>
      </c>
      <c r="L25" s="56" t="str">
        <f t="shared" si="1"/>
        <v/>
      </c>
      <c r="M25" s="18"/>
    </row>
    <row r="26" ht="16.5" customHeight="1" spans="1:13">
      <c r="A26" s="20" t="s">
        <v>329</v>
      </c>
      <c r="B26" s="117"/>
      <c r="C26" s="117"/>
      <c r="D26" s="118"/>
      <c r="E26" s="86"/>
      <c r="F26" s="17"/>
      <c r="G26" s="17">
        <f>SUM(G8:G25)</f>
        <v>0</v>
      </c>
      <c r="H26" s="17"/>
      <c r="I26" s="105"/>
      <c r="J26" s="17">
        <f>SUM(J8:J25)</f>
        <v>0</v>
      </c>
      <c r="K26" s="39" t="str">
        <f t="shared" si="0"/>
        <v/>
      </c>
      <c r="L26" s="56" t="str">
        <f t="shared" si="1"/>
        <v/>
      </c>
      <c r="M26" s="18"/>
    </row>
    <row r="27" ht="16.5" customHeight="1" spans="1:13">
      <c r="A27" s="20" t="s">
        <v>760</v>
      </c>
      <c r="B27" s="117"/>
      <c r="C27" s="117"/>
      <c r="D27" s="118"/>
      <c r="E27" s="86"/>
      <c r="F27" s="17"/>
      <c r="G27" s="17"/>
      <c r="H27" s="17"/>
      <c r="I27" s="105"/>
      <c r="J27" s="17"/>
      <c r="K27" s="39" t="str">
        <f t="shared" si="0"/>
        <v/>
      </c>
      <c r="L27" s="56" t="str">
        <f t="shared" si="1"/>
        <v/>
      </c>
      <c r="M27" s="18"/>
    </row>
    <row r="28" ht="16.5" customHeight="1" spans="1:13">
      <c r="A28" s="20" t="s">
        <v>343</v>
      </c>
      <c r="B28" s="117"/>
      <c r="C28" s="117"/>
      <c r="D28" s="118"/>
      <c r="E28" s="86"/>
      <c r="F28" s="17"/>
      <c r="G28" s="17">
        <f>G26-G27</f>
        <v>0</v>
      </c>
      <c r="H28" s="17">
        <f>H26-H27</f>
        <v>0</v>
      </c>
      <c r="I28" s="105"/>
      <c r="J28" s="17">
        <f>J26-J27</f>
        <v>0</v>
      </c>
      <c r="K28" s="39" t="str">
        <f t="shared" si="0"/>
        <v/>
      </c>
      <c r="L28" s="56" t="str">
        <f t="shared" si="1"/>
        <v/>
      </c>
      <c r="M28" s="18"/>
    </row>
    <row r="29" ht="16.5" customHeight="1" spans="1:13">
      <c r="A29" s="22" t="e">
        <f>#REF!&amp;#REF!</f>
        <v>#REF!</v>
      </c>
      <c r="B29" s="22"/>
      <c r="C29" s="9"/>
      <c r="D29" s="9"/>
      <c r="E29" s="9"/>
      <c r="F29" s="9"/>
      <c r="G29" s="9"/>
      <c r="H29" s="23"/>
      <c r="I29" s="23"/>
      <c r="J29" s="8" t="e">
        <f>"评估人员："&amp;#REF!</f>
        <v>#REF!</v>
      </c>
      <c r="K29" s="23"/>
      <c r="L29" s="23"/>
      <c r="M29" s="9"/>
    </row>
    <row r="30" ht="16.5" customHeight="1" spans="1:13">
      <c r="A30" s="22" t="e">
        <f>CONCATENATE(#REF!,#REF!,#REF!,#REF!,#REF!,#REF!,#REF!)</f>
        <v>#REF!</v>
      </c>
      <c r="B30" s="22"/>
      <c r="C30" s="9"/>
      <c r="D30" s="9"/>
      <c r="E30" s="9"/>
      <c r="F30" s="9"/>
      <c r="G30" s="9"/>
      <c r="H30" s="23"/>
      <c r="I30" s="23"/>
      <c r="J30" s="23"/>
      <c r="K30" s="23"/>
      <c r="L30" s="23"/>
      <c r="M30" s="9"/>
    </row>
  </sheetData>
  <mergeCells count="16">
    <mergeCell ref="A2:M2"/>
    <mergeCell ref="A3:M3"/>
    <mergeCell ref="A4:M4"/>
    <mergeCell ref="E6:G6"/>
    <mergeCell ref="I6:J6"/>
    <mergeCell ref="A26:D26"/>
    <mergeCell ref="A27:D27"/>
    <mergeCell ref="A28:D28"/>
    <mergeCell ref="A6:A7"/>
    <mergeCell ref="B6:B7"/>
    <mergeCell ref="C6:C7"/>
    <mergeCell ref="D6:D7"/>
    <mergeCell ref="H6:H7"/>
    <mergeCell ref="K6:K7"/>
    <mergeCell ref="L6:L7"/>
    <mergeCell ref="M6:M7"/>
  </mergeCells>
  <hyperlinks>
    <hyperlink ref="A1" location="索引目录!D52" display="返回索引页"/>
    <hyperlink ref="B1" location="非流动资产汇总!B13" display="返回非流动资产汇总表"/>
  </hyperlinks>
  <printOptions horizontalCentered="1"/>
  <pageMargins left="0.354166666666667" right="0.354166666666667" top="0.786805555555556" bottom="0.472222222222222" header="1.0625" footer="0.511805555555556"/>
  <pageSetup paperSize="9" fitToHeight="0" orientation="landscape"/>
  <headerFooter alignWithMargins="0">
    <oddHeader>&amp;R&amp;"宋体,常规"&amp;10表&amp;"Times New Roman,常规"4-8
&amp;"宋体,常规"共&amp;"Times New Roman,常规"&amp;N&amp;"宋体,常规"页第&amp;"Times New Roman,常规"&amp;P&amp;"宋体,常规"页</oddHead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7" customWidth="1"/>
    <col min="2" max="2" width="28.75" customWidth="1"/>
    <col min="3" max="3" width="13.3333333333333" customWidth="1"/>
    <col min="4" max="4" width="13.5833333333333" customWidth="1"/>
    <col min="5" max="6" width="13.5833333333333" customWidth="1" outlineLevel="1"/>
    <col min="7" max="7" width="7.58333333333333" customWidth="1" outlineLevel="1"/>
    <col min="8" max="8" width="28" customWidth="1"/>
  </cols>
  <sheetData>
    <row r="1" ht="15.6" spans="1:8">
      <c r="A1" s="1" t="s">
        <v>126</v>
      </c>
      <c r="B1" s="90" t="s">
        <v>579</v>
      </c>
      <c r="C1" s="3"/>
      <c r="D1" s="3"/>
      <c r="E1" s="4"/>
      <c r="F1" s="4"/>
      <c r="G1" s="4"/>
      <c r="H1" s="3"/>
    </row>
    <row r="2" ht="30" hidden="1" customHeight="1" spans="1:8">
      <c r="A2" s="5" t="s">
        <v>761</v>
      </c>
      <c r="B2" s="5"/>
      <c r="C2" s="5"/>
      <c r="D2" s="5"/>
      <c r="E2" s="5"/>
      <c r="F2" s="5"/>
      <c r="G2" s="5"/>
      <c r="H2" s="5"/>
    </row>
    <row r="3" ht="30" customHeight="1" spans="1:8">
      <c r="A3" s="5" t="s">
        <v>762</v>
      </c>
      <c r="B3" s="5"/>
      <c r="C3" s="5"/>
      <c r="D3" s="5"/>
      <c r="E3" s="5"/>
      <c r="F3" s="5"/>
      <c r="G3" s="5"/>
      <c r="H3" s="5"/>
    </row>
    <row r="4" ht="14.15" customHeight="1" spans="1:8">
      <c r="A4" s="6" t="e">
        <f>CONCATENATE(#REF!,#REF!,#REF!,#REF!,#REF!,#REF!,#REF!)</f>
        <v>#REF!</v>
      </c>
      <c r="B4" s="6"/>
      <c r="C4" s="6"/>
      <c r="D4" s="6"/>
      <c r="E4" s="6"/>
      <c r="F4" s="6"/>
      <c r="G4" s="6"/>
      <c r="H4" s="6"/>
    </row>
    <row r="5" customHeight="1" spans="1:8">
      <c r="A5" s="8" t="e">
        <f>#REF!&amp;#REF!</f>
        <v>#REF!</v>
      </c>
      <c r="B5" s="9"/>
      <c r="C5" s="9"/>
      <c r="D5" s="9"/>
      <c r="E5" s="10"/>
      <c r="F5" s="10"/>
      <c r="G5" s="10"/>
      <c r="H5" s="11" t="s">
        <v>159</v>
      </c>
    </row>
    <row r="6" ht="28" customHeight="1" spans="1:8">
      <c r="A6" s="12" t="s">
        <v>161</v>
      </c>
      <c r="B6" s="12" t="s">
        <v>763</v>
      </c>
      <c r="C6" s="12" t="s">
        <v>335</v>
      </c>
      <c r="D6" s="12" t="s">
        <v>196</v>
      </c>
      <c r="E6" s="12" t="s">
        <v>197</v>
      </c>
      <c r="F6" s="57" t="s">
        <v>198</v>
      </c>
      <c r="G6" s="57" t="s">
        <v>269</v>
      </c>
      <c r="H6" s="57" t="s">
        <v>164</v>
      </c>
    </row>
    <row r="7" customHeight="1" spans="1:8">
      <c r="A7" s="14"/>
      <c r="B7" s="15"/>
      <c r="C7" s="16"/>
      <c r="D7" s="12"/>
      <c r="E7" s="12"/>
      <c r="F7" s="39" t="str">
        <f>IF(E7-D7&lt;&gt;0,E7-D7,IF(D7&lt;&gt;0,0,""))</f>
        <v/>
      </c>
      <c r="G7" s="56" t="str">
        <f>IF(D7=0,"",(E7-D7)/D7*100)</f>
        <v/>
      </c>
      <c r="H7" s="18"/>
    </row>
    <row r="8" customHeight="1" spans="1:8">
      <c r="A8" s="14"/>
      <c r="B8" s="15"/>
      <c r="C8" s="16"/>
      <c r="D8" s="17"/>
      <c r="E8" s="17"/>
      <c r="F8" s="39" t="str">
        <f t="shared" ref="F8:F28" si="0">IF(E8-D8&lt;&gt;0,E8-D8,IF(D8&lt;&gt;0,0,""))</f>
        <v/>
      </c>
      <c r="G8" s="56" t="str">
        <f t="shared" ref="G8:G28" si="1">IF(D8=0,"",(E8-D8)/D8*100)</f>
        <v/>
      </c>
      <c r="H8" s="18"/>
    </row>
    <row r="9" customHeight="1" spans="1:8">
      <c r="A9" s="14"/>
      <c r="B9" s="15"/>
      <c r="C9" s="16"/>
      <c r="D9" s="17"/>
      <c r="E9" s="17"/>
      <c r="F9" s="39" t="str">
        <f t="shared" si="0"/>
        <v/>
      </c>
      <c r="G9" s="56" t="str">
        <f t="shared" si="1"/>
        <v/>
      </c>
      <c r="H9" s="18"/>
    </row>
    <row r="10" customHeight="1" spans="1:8">
      <c r="A10" s="14"/>
      <c r="B10" s="15"/>
      <c r="C10" s="16"/>
      <c r="D10" s="17"/>
      <c r="E10" s="17"/>
      <c r="F10" s="39" t="str">
        <f t="shared" si="0"/>
        <v/>
      </c>
      <c r="G10" s="56" t="str">
        <f t="shared" si="1"/>
        <v/>
      </c>
      <c r="H10" s="18"/>
    </row>
    <row r="11" customHeight="1" spans="1:8">
      <c r="A11" s="14"/>
      <c r="B11" s="15"/>
      <c r="C11" s="16"/>
      <c r="D11" s="17"/>
      <c r="E11" s="17"/>
      <c r="F11" s="39" t="str">
        <f t="shared" si="0"/>
        <v/>
      </c>
      <c r="G11" s="56" t="str">
        <f t="shared" si="1"/>
        <v/>
      </c>
      <c r="H11" s="18"/>
    </row>
    <row r="12" customHeight="1" spans="1:8">
      <c r="A12" s="14"/>
      <c r="B12" s="15"/>
      <c r="C12" s="16"/>
      <c r="D12" s="17"/>
      <c r="E12" s="17"/>
      <c r="F12" s="39" t="str">
        <f t="shared" si="0"/>
        <v/>
      </c>
      <c r="G12" s="56" t="str">
        <f t="shared" si="1"/>
        <v/>
      </c>
      <c r="H12" s="18"/>
    </row>
    <row r="13" customHeight="1" spans="1:8">
      <c r="A13" s="14"/>
      <c r="B13" s="15"/>
      <c r="C13" s="16"/>
      <c r="D13" s="17"/>
      <c r="E13" s="17"/>
      <c r="F13" s="39" t="str">
        <f t="shared" si="0"/>
        <v/>
      </c>
      <c r="G13" s="56" t="str">
        <f t="shared" si="1"/>
        <v/>
      </c>
      <c r="H13" s="18"/>
    </row>
    <row r="14" customHeight="1" spans="1:8">
      <c r="A14" s="14"/>
      <c r="B14" s="15"/>
      <c r="C14" s="16"/>
      <c r="D14" s="17"/>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14"/>
      <c r="B26" s="15"/>
      <c r="C26" s="16"/>
      <c r="D26" s="17"/>
      <c r="E26" s="17"/>
      <c r="F26" s="39" t="str">
        <f t="shared" si="0"/>
        <v/>
      </c>
      <c r="G26" s="56" t="str">
        <f t="shared" si="1"/>
        <v/>
      </c>
      <c r="H26" s="18"/>
    </row>
    <row r="27" customHeight="1" spans="1:8">
      <c r="A27" s="14"/>
      <c r="B27" s="15"/>
      <c r="C27" s="16"/>
      <c r="D27" s="17"/>
      <c r="E27" s="17"/>
      <c r="F27" s="39" t="str">
        <f t="shared" si="0"/>
        <v/>
      </c>
      <c r="G27" s="56" t="str">
        <f t="shared" si="1"/>
        <v/>
      </c>
      <c r="H27" s="18"/>
    </row>
    <row r="28" customHeight="1" spans="1:8">
      <c r="A28" s="20" t="s">
        <v>282</v>
      </c>
      <c r="B28" s="21"/>
      <c r="C28" s="16"/>
      <c r="D28" s="17">
        <f>SUM(D7:D27)</f>
        <v>0</v>
      </c>
      <c r="E28" s="17">
        <f>SUM(E7:E27)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D53" display="返回索引页"/>
    <hyperlink ref="B1" location="非流动资产汇总!B14" display="返回非流动资产汇总表"/>
  </hyperlinks>
  <printOptions horizontalCentered="1"/>
  <pageMargins left="0.354166666666667" right="0.354166666666667" top="0.786805555555556" bottom="0.314583333333333" header="1.0625" footer="0.314583333333333"/>
  <pageSetup paperSize="9" fitToHeight="0" orientation="landscape"/>
  <headerFooter alignWithMargins="0">
    <oddHeader>&amp;R&amp;"宋体,常规"&amp;10表&amp;"Times New Roman,常规"4-9
&amp;"宋体,常规"共&amp;"Times New Roman,常规"&amp;N&amp;"宋体,常规"页第&amp;"Times New Roman,常规"&amp;P&amp;"宋体,常规"页</oddHeader>
  </headerFooter>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M30"/>
  <sheetViews>
    <sheetView workbookViewId="0">
      <selection activeCell="A3" sqref="A3:P3"/>
    </sheetView>
  </sheetViews>
  <sheetFormatPr defaultColWidth="9" defaultRowHeight="15.75" customHeight="1"/>
  <cols>
    <col min="1" max="1" width="4.33333333333333" customWidth="1"/>
    <col min="2" max="2" width="16.75" customWidth="1"/>
    <col min="3" max="3" width="13.3333333333333" customWidth="1"/>
    <col min="4" max="4" width="7.83333333333333" customWidth="1"/>
    <col min="5" max="5" width="5.5" customWidth="1"/>
    <col min="6" max="6" width="8.83333333333333" customWidth="1"/>
    <col min="7" max="8" width="11" customWidth="1"/>
    <col min="9" max="9" width="11.3333333333333" customWidth="1" outlineLevel="1"/>
    <col min="10" max="10" width="8" customWidth="1" outlineLevel="1"/>
    <col min="11" max="11" width="11" customWidth="1" outlineLevel="1"/>
    <col min="12" max="12" width="7.75" customWidth="1" outlineLevel="1"/>
    <col min="13" max="13" width="10.8333333333333" customWidth="1"/>
  </cols>
  <sheetData>
    <row r="1" ht="15.6" spans="1:13">
      <c r="A1" s="1" t="s">
        <v>126</v>
      </c>
      <c r="B1" s="90" t="s">
        <v>579</v>
      </c>
      <c r="C1" s="2"/>
      <c r="D1" s="3"/>
      <c r="E1" s="3"/>
      <c r="F1" s="3"/>
      <c r="G1" s="3"/>
      <c r="H1" s="3"/>
      <c r="I1" s="4"/>
      <c r="J1" s="4"/>
      <c r="K1" s="4"/>
      <c r="L1" s="4"/>
      <c r="M1" s="3"/>
    </row>
    <row r="2" ht="30" hidden="1" customHeight="1" spans="1:13">
      <c r="A2" s="5" t="s">
        <v>764</v>
      </c>
      <c r="B2" s="5"/>
      <c r="C2" s="5"/>
      <c r="D2" s="5"/>
      <c r="E2" s="5"/>
      <c r="F2" s="5"/>
      <c r="G2" s="5"/>
      <c r="H2" s="5"/>
      <c r="I2" s="5"/>
      <c r="J2" s="5"/>
      <c r="K2" s="5"/>
      <c r="L2" s="5"/>
      <c r="M2" s="5"/>
    </row>
    <row r="3" ht="30" customHeight="1" spans="1:13">
      <c r="A3" s="5" t="s">
        <v>765</v>
      </c>
      <c r="B3" s="5"/>
      <c r="C3" s="5"/>
      <c r="D3" s="5"/>
      <c r="E3" s="5"/>
      <c r="F3" s="5"/>
      <c r="G3" s="5"/>
      <c r="H3" s="5"/>
      <c r="I3" s="5"/>
      <c r="J3" s="5"/>
      <c r="K3" s="5"/>
      <c r="L3" s="5"/>
      <c r="M3" s="5"/>
    </row>
    <row r="4" ht="14.15" customHeight="1" spans="1:13">
      <c r="A4" s="6" t="e">
        <f>CONCATENATE(#REF!,#REF!,#REF!,#REF!,#REF!,#REF!,#REF!)</f>
        <v>#REF!</v>
      </c>
      <c r="B4" s="6"/>
      <c r="C4" s="6"/>
      <c r="D4" s="6"/>
      <c r="E4" s="6"/>
      <c r="F4" s="7"/>
      <c r="G4" s="7"/>
      <c r="H4" s="7"/>
      <c r="I4" s="7"/>
      <c r="J4" s="7"/>
      <c r="K4" s="7"/>
      <c r="L4" s="7"/>
      <c r="M4" s="7"/>
    </row>
    <row r="5" customHeight="1" spans="1:13">
      <c r="A5" s="8" t="e">
        <f>#REF!&amp;#REF!</f>
        <v>#REF!</v>
      </c>
      <c r="B5" s="9"/>
      <c r="C5" s="9"/>
      <c r="D5" s="9"/>
      <c r="E5" s="9"/>
      <c r="F5" s="9"/>
      <c r="G5" s="9"/>
      <c r="H5" s="9"/>
      <c r="I5" s="10"/>
      <c r="J5" s="10"/>
      <c r="K5" s="10"/>
      <c r="L5" s="10"/>
      <c r="M5" s="11" t="s">
        <v>159</v>
      </c>
    </row>
    <row r="6" ht="18" customHeight="1" spans="1:13">
      <c r="A6" s="12" t="s">
        <v>161</v>
      </c>
      <c r="B6" s="12" t="s">
        <v>766</v>
      </c>
      <c r="C6" s="57" t="s">
        <v>767</v>
      </c>
      <c r="D6" s="57" t="s">
        <v>400</v>
      </c>
      <c r="E6" s="57" t="s">
        <v>405</v>
      </c>
      <c r="F6" s="57" t="s">
        <v>687</v>
      </c>
      <c r="G6" s="114" t="s">
        <v>196</v>
      </c>
      <c r="H6" s="115"/>
      <c r="I6" s="12" t="s">
        <v>197</v>
      </c>
      <c r="J6" s="12"/>
      <c r="K6" s="12"/>
      <c r="L6" s="57" t="s">
        <v>269</v>
      </c>
      <c r="M6" s="57" t="s">
        <v>164</v>
      </c>
    </row>
    <row r="7" ht="18" customHeight="1" spans="1:13">
      <c r="A7" s="12"/>
      <c r="B7" s="12"/>
      <c r="C7" s="12"/>
      <c r="D7" s="12"/>
      <c r="E7" s="12"/>
      <c r="F7" s="12"/>
      <c r="G7" s="32" t="s">
        <v>643</v>
      </c>
      <c r="H7" s="12" t="s">
        <v>644</v>
      </c>
      <c r="I7" s="12" t="s">
        <v>643</v>
      </c>
      <c r="J7" s="12" t="s">
        <v>527</v>
      </c>
      <c r="K7" s="12" t="s">
        <v>644</v>
      </c>
      <c r="L7" s="12"/>
      <c r="M7" s="12"/>
    </row>
    <row r="8" customHeight="1" spans="1:13">
      <c r="A8" s="14"/>
      <c r="B8" s="15"/>
      <c r="C8" s="15"/>
      <c r="D8" s="14"/>
      <c r="E8" s="14"/>
      <c r="F8" s="16"/>
      <c r="G8" s="19"/>
      <c r="H8" s="17"/>
      <c r="I8" s="17"/>
      <c r="J8" s="105"/>
      <c r="K8" s="17">
        <f t="shared" ref="K8:K25" si="0">ROUND(I8*J8/100,0)</f>
        <v>0</v>
      </c>
      <c r="L8" s="17" t="str">
        <f>IF(H8=0,"",(K8-H8)/H8*100)</f>
        <v/>
      </c>
      <c r="M8" s="18"/>
    </row>
    <row r="9" customHeight="1" spans="1:13">
      <c r="A9" s="14"/>
      <c r="B9" s="15"/>
      <c r="C9" s="15"/>
      <c r="D9" s="14"/>
      <c r="E9" s="14"/>
      <c r="F9" s="16"/>
      <c r="G9" s="19"/>
      <c r="H9" s="17"/>
      <c r="I9" s="17"/>
      <c r="J9" s="105"/>
      <c r="K9" s="17">
        <f t="shared" si="0"/>
        <v>0</v>
      </c>
      <c r="L9" s="17" t="str">
        <f t="shared" ref="L9:L28" si="1">IF(H9=0,"",(K9-H9)/H9*100)</f>
        <v/>
      </c>
      <c r="M9" s="18"/>
    </row>
    <row r="10" customHeight="1" spans="1:13">
      <c r="A10" s="14"/>
      <c r="B10" s="15"/>
      <c r="C10" s="15"/>
      <c r="D10" s="14"/>
      <c r="E10" s="14"/>
      <c r="F10" s="16"/>
      <c r="G10" s="19"/>
      <c r="H10" s="17"/>
      <c r="I10" s="17"/>
      <c r="J10" s="105"/>
      <c r="K10" s="17">
        <f t="shared" si="0"/>
        <v>0</v>
      </c>
      <c r="L10" s="17" t="str">
        <f t="shared" si="1"/>
        <v/>
      </c>
      <c r="M10" s="18"/>
    </row>
    <row r="11" customHeight="1" spans="1:13">
      <c r="A11" s="14"/>
      <c r="B11" s="15"/>
      <c r="C11" s="15"/>
      <c r="D11" s="14"/>
      <c r="E11" s="14"/>
      <c r="F11" s="16"/>
      <c r="G11" s="19"/>
      <c r="H11" s="17"/>
      <c r="I11" s="17"/>
      <c r="J11" s="105"/>
      <c r="K11" s="17">
        <f t="shared" si="0"/>
        <v>0</v>
      </c>
      <c r="L11" s="17" t="str">
        <f t="shared" si="1"/>
        <v/>
      </c>
      <c r="M11" s="18"/>
    </row>
    <row r="12" customHeight="1" spans="1:13">
      <c r="A12" s="14"/>
      <c r="B12" s="15"/>
      <c r="C12" s="15"/>
      <c r="D12" s="14"/>
      <c r="E12" s="14"/>
      <c r="F12" s="16"/>
      <c r="G12" s="19"/>
      <c r="H12" s="17"/>
      <c r="I12" s="17"/>
      <c r="J12" s="105"/>
      <c r="K12" s="17">
        <f t="shared" si="0"/>
        <v>0</v>
      </c>
      <c r="L12" s="17" t="str">
        <f t="shared" si="1"/>
        <v/>
      </c>
      <c r="M12" s="18"/>
    </row>
    <row r="13" customHeight="1" spans="1:13">
      <c r="A13" s="14"/>
      <c r="B13" s="15"/>
      <c r="C13" s="15"/>
      <c r="D13" s="14"/>
      <c r="E13" s="14"/>
      <c r="F13" s="16"/>
      <c r="G13" s="19"/>
      <c r="H13" s="17"/>
      <c r="I13" s="17"/>
      <c r="J13" s="105"/>
      <c r="K13" s="17">
        <f t="shared" si="0"/>
        <v>0</v>
      </c>
      <c r="L13" s="17" t="str">
        <f t="shared" si="1"/>
        <v/>
      </c>
      <c r="M13" s="18"/>
    </row>
    <row r="14" customHeight="1" spans="1:13">
      <c r="A14" s="14"/>
      <c r="B14" s="15"/>
      <c r="C14" s="15"/>
      <c r="D14" s="14"/>
      <c r="E14" s="14"/>
      <c r="F14" s="16"/>
      <c r="G14" s="19"/>
      <c r="H14" s="17"/>
      <c r="I14" s="17"/>
      <c r="J14" s="105"/>
      <c r="K14" s="17">
        <f t="shared" si="0"/>
        <v>0</v>
      </c>
      <c r="L14" s="17" t="str">
        <f t="shared" si="1"/>
        <v/>
      </c>
      <c r="M14" s="18"/>
    </row>
    <row r="15" customHeight="1" spans="1:13">
      <c r="A15" s="14"/>
      <c r="B15" s="15"/>
      <c r="C15" s="15"/>
      <c r="D15" s="14"/>
      <c r="E15" s="14"/>
      <c r="F15" s="16"/>
      <c r="G15" s="19"/>
      <c r="H15" s="17"/>
      <c r="I15" s="17"/>
      <c r="J15" s="105"/>
      <c r="K15" s="17">
        <f t="shared" si="0"/>
        <v>0</v>
      </c>
      <c r="L15" s="17" t="str">
        <f t="shared" si="1"/>
        <v/>
      </c>
      <c r="M15" s="18"/>
    </row>
    <row r="16" customHeight="1" spans="1:13">
      <c r="A16" s="14"/>
      <c r="B16" s="15"/>
      <c r="C16" s="15"/>
      <c r="D16" s="14"/>
      <c r="E16" s="14"/>
      <c r="F16" s="16"/>
      <c r="G16" s="19"/>
      <c r="H16" s="17"/>
      <c r="I16" s="17"/>
      <c r="J16" s="105"/>
      <c r="K16" s="17">
        <f t="shared" si="0"/>
        <v>0</v>
      </c>
      <c r="L16" s="17" t="str">
        <f t="shared" si="1"/>
        <v/>
      </c>
      <c r="M16" s="18"/>
    </row>
    <row r="17" customHeight="1" spans="1:13">
      <c r="A17" s="14"/>
      <c r="B17" s="15"/>
      <c r="C17" s="15"/>
      <c r="D17" s="14"/>
      <c r="E17" s="14"/>
      <c r="F17" s="16"/>
      <c r="G17" s="19"/>
      <c r="H17" s="17"/>
      <c r="I17" s="17"/>
      <c r="J17" s="105"/>
      <c r="K17" s="17">
        <f t="shared" si="0"/>
        <v>0</v>
      </c>
      <c r="L17" s="17" t="str">
        <f t="shared" si="1"/>
        <v/>
      </c>
      <c r="M17" s="18"/>
    </row>
    <row r="18" customHeight="1" spans="1:13">
      <c r="A18" s="14"/>
      <c r="B18" s="15"/>
      <c r="C18" s="15"/>
      <c r="D18" s="14"/>
      <c r="E18" s="14"/>
      <c r="F18" s="16"/>
      <c r="G18" s="19"/>
      <c r="H18" s="17"/>
      <c r="I18" s="17"/>
      <c r="J18" s="105"/>
      <c r="K18" s="17">
        <f t="shared" si="0"/>
        <v>0</v>
      </c>
      <c r="L18" s="17" t="str">
        <f t="shared" si="1"/>
        <v/>
      </c>
      <c r="M18" s="18"/>
    </row>
    <row r="19" customHeight="1" spans="1:13">
      <c r="A19" s="14"/>
      <c r="B19" s="15"/>
      <c r="C19" s="15"/>
      <c r="D19" s="14"/>
      <c r="E19" s="14"/>
      <c r="F19" s="16"/>
      <c r="G19" s="19"/>
      <c r="H19" s="17"/>
      <c r="I19" s="17"/>
      <c r="J19" s="105"/>
      <c r="K19" s="17">
        <f t="shared" si="0"/>
        <v>0</v>
      </c>
      <c r="L19" s="17" t="str">
        <f t="shared" si="1"/>
        <v/>
      </c>
      <c r="M19" s="18"/>
    </row>
    <row r="20" customHeight="1" spans="1:13">
      <c r="A20" s="14"/>
      <c r="B20" s="15"/>
      <c r="C20" s="15"/>
      <c r="D20" s="14"/>
      <c r="E20" s="14"/>
      <c r="F20" s="16"/>
      <c r="G20" s="19"/>
      <c r="H20" s="17"/>
      <c r="I20" s="17"/>
      <c r="J20" s="105"/>
      <c r="K20" s="17">
        <f t="shared" si="0"/>
        <v>0</v>
      </c>
      <c r="L20" s="17" t="str">
        <f t="shared" si="1"/>
        <v/>
      </c>
      <c r="M20" s="18"/>
    </row>
    <row r="21" customHeight="1" spans="1:13">
      <c r="A21" s="14"/>
      <c r="B21" s="15"/>
      <c r="C21" s="15"/>
      <c r="D21" s="14"/>
      <c r="E21" s="14"/>
      <c r="F21" s="16"/>
      <c r="G21" s="19"/>
      <c r="H21" s="17"/>
      <c r="I21" s="17"/>
      <c r="J21" s="105"/>
      <c r="K21" s="17">
        <f t="shared" si="0"/>
        <v>0</v>
      </c>
      <c r="L21" s="17" t="str">
        <f t="shared" si="1"/>
        <v/>
      </c>
      <c r="M21" s="18"/>
    </row>
    <row r="22" customHeight="1" spans="1:13">
      <c r="A22" s="14"/>
      <c r="B22" s="15"/>
      <c r="C22" s="15"/>
      <c r="D22" s="14"/>
      <c r="E22" s="14"/>
      <c r="F22" s="16"/>
      <c r="G22" s="19"/>
      <c r="H22" s="17"/>
      <c r="I22" s="17"/>
      <c r="J22" s="105"/>
      <c r="K22" s="17">
        <f t="shared" si="0"/>
        <v>0</v>
      </c>
      <c r="L22" s="17" t="str">
        <f t="shared" si="1"/>
        <v/>
      </c>
      <c r="M22" s="18"/>
    </row>
    <row r="23" customHeight="1" spans="1:13">
      <c r="A23" s="14"/>
      <c r="B23" s="15"/>
      <c r="C23" s="15"/>
      <c r="D23" s="14"/>
      <c r="E23" s="14"/>
      <c r="F23" s="16"/>
      <c r="G23" s="19"/>
      <c r="H23" s="17"/>
      <c r="I23" s="17"/>
      <c r="J23" s="105"/>
      <c r="K23" s="17">
        <f t="shared" si="0"/>
        <v>0</v>
      </c>
      <c r="L23" s="17" t="str">
        <f t="shared" si="1"/>
        <v/>
      </c>
      <c r="M23" s="18"/>
    </row>
    <row r="24" customHeight="1" spans="1:13">
      <c r="A24" s="14"/>
      <c r="B24" s="15"/>
      <c r="C24" s="15"/>
      <c r="D24" s="14"/>
      <c r="E24" s="14"/>
      <c r="F24" s="16"/>
      <c r="G24" s="19"/>
      <c r="H24" s="17"/>
      <c r="I24" s="17"/>
      <c r="J24" s="105"/>
      <c r="K24" s="17">
        <f t="shared" si="0"/>
        <v>0</v>
      </c>
      <c r="L24" s="17" t="str">
        <f t="shared" si="1"/>
        <v/>
      </c>
      <c r="M24" s="18"/>
    </row>
    <row r="25" customHeight="1" spans="1:13">
      <c r="A25" s="14"/>
      <c r="B25" s="15"/>
      <c r="C25" s="15"/>
      <c r="D25" s="14"/>
      <c r="E25" s="14"/>
      <c r="F25" s="16"/>
      <c r="G25" s="19"/>
      <c r="H25" s="17"/>
      <c r="I25" s="17"/>
      <c r="J25" s="105"/>
      <c r="K25" s="17">
        <f t="shared" si="0"/>
        <v>0</v>
      </c>
      <c r="L25" s="17" t="str">
        <f t="shared" si="1"/>
        <v/>
      </c>
      <c r="M25" s="18"/>
    </row>
    <row r="26" customHeight="1" spans="1:13">
      <c r="A26" s="110" t="s">
        <v>329</v>
      </c>
      <c r="B26" s="14"/>
      <c r="C26" s="14"/>
      <c r="D26" s="14"/>
      <c r="E26" s="14"/>
      <c r="F26" s="16"/>
      <c r="G26" s="19">
        <f>SUM(G8:G25)</f>
        <v>0</v>
      </c>
      <c r="H26" s="17">
        <f>SUM(H8:H25)</f>
        <v>0</v>
      </c>
      <c r="I26" s="17">
        <f>SUM(I8:I25)</f>
        <v>0</v>
      </c>
      <c r="J26" s="105"/>
      <c r="K26" s="17">
        <f>SUM(K8:K25)</f>
        <v>0</v>
      </c>
      <c r="L26" s="17" t="str">
        <f t="shared" si="1"/>
        <v/>
      </c>
      <c r="M26" s="18"/>
    </row>
    <row r="27" customHeight="1" spans="1:13">
      <c r="A27" s="110" t="s">
        <v>768</v>
      </c>
      <c r="B27" s="14"/>
      <c r="C27" s="14"/>
      <c r="D27" s="14"/>
      <c r="E27" s="14"/>
      <c r="F27" s="16"/>
      <c r="G27" s="19"/>
      <c r="H27" s="17"/>
      <c r="I27" s="17"/>
      <c r="J27" s="105"/>
      <c r="K27" s="17">
        <v>0</v>
      </c>
      <c r="L27" s="17" t="str">
        <f t="shared" si="1"/>
        <v/>
      </c>
      <c r="M27" s="18"/>
    </row>
    <row r="28" customHeight="1" spans="1:13">
      <c r="A28" s="110" t="s">
        <v>343</v>
      </c>
      <c r="B28" s="14"/>
      <c r="C28" s="14"/>
      <c r="D28" s="14"/>
      <c r="E28" s="14"/>
      <c r="F28" s="16"/>
      <c r="G28" s="19">
        <f>G26-G27</f>
        <v>0</v>
      </c>
      <c r="H28" s="17">
        <f>H26-H27</f>
        <v>0</v>
      </c>
      <c r="I28" s="17">
        <f>I26-I27</f>
        <v>0</v>
      </c>
      <c r="J28" s="105"/>
      <c r="K28" s="17">
        <f>K26-K27</f>
        <v>0</v>
      </c>
      <c r="L28" s="17" t="str">
        <f t="shared" si="1"/>
        <v/>
      </c>
      <c r="M28" s="18"/>
    </row>
    <row r="29" customHeight="1" spans="1:13">
      <c r="A29" s="22" t="e">
        <f>#REF!&amp;#REF!</f>
        <v>#REF!</v>
      </c>
      <c r="B29" s="9"/>
      <c r="C29" s="9"/>
      <c r="D29" s="9"/>
      <c r="E29" s="9"/>
      <c r="F29" s="9"/>
      <c r="G29" s="9"/>
      <c r="H29" s="9"/>
      <c r="I29" s="23"/>
      <c r="J29" s="23"/>
      <c r="K29" s="8" t="e">
        <f>"评估人员："&amp;#REF!</f>
        <v>#REF!</v>
      </c>
      <c r="L29" s="23"/>
      <c r="M29" s="9"/>
    </row>
    <row r="30" customHeight="1" spans="1:13">
      <c r="A30" s="22" t="e">
        <f>CONCATENATE(#REF!,#REF!,#REF!,#REF!,#REF!,#REF!,#REF!)</f>
        <v>#REF!</v>
      </c>
      <c r="B30" s="9"/>
      <c r="C30" s="9"/>
      <c r="D30" s="9"/>
      <c r="E30" s="9"/>
      <c r="F30" s="9"/>
      <c r="G30" s="9"/>
      <c r="H30" s="9"/>
      <c r="I30" s="23"/>
      <c r="J30" s="23"/>
      <c r="K30" s="23"/>
      <c r="L30" s="23"/>
      <c r="M30" s="9"/>
    </row>
  </sheetData>
  <mergeCells count="16">
    <mergeCell ref="A2:M2"/>
    <mergeCell ref="A3:M3"/>
    <mergeCell ref="A4:M4"/>
    <mergeCell ref="G6:H6"/>
    <mergeCell ref="I6:K6"/>
    <mergeCell ref="A26:C26"/>
    <mergeCell ref="A27:C27"/>
    <mergeCell ref="A28:C28"/>
    <mergeCell ref="A6:A7"/>
    <mergeCell ref="B6:B7"/>
    <mergeCell ref="C6:C7"/>
    <mergeCell ref="D6:D7"/>
    <mergeCell ref="E6:E7"/>
    <mergeCell ref="F6:F7"/>
    <mergeCell ref="L6:L7"/>
    <mergeCell ref="M6:M7"/>
  </mergeCells>
  <hyperlinks>
    <hyperlink ref="A1" location="索引目录!D54" display="返回索引页"/>
    <hyperlink ref="B1" location="非流动资产汇总!B15" display="返回非流动资产汇总表"/>
  </hyperlinks>
  <printOptions horizontalCentered="1"/>
  <pageMargins left="0.354166666666667" right="0.354166666666667" top="0.786805555555556" bottom="0.393055555555556" header="1.02361111111111" footer="0.393055555555556"/>
  <pageSetup paperSize="9" fitToHeight="0" orientation="landscape"/>
  <headerFooter alignWithMargins="0">
    <oddHeader>&amp;R&amp;"宋体,常规"&amp;10表&amp;"Times New Roman,常规"4-10
&amp;"宋体,常规"共&amp;"Times New Roman,常规"&amp;N&amp;"宋体,常规"页第&amp;"Times New Roman,常规"&amp;P&amp;"宋体,常规"页</oddHeader>
  </headerFooter>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N30"/>
  <sheetViews>
    <sheetView workbookViewId="0">
      <selection activeCell="A3" sqref="A3:P3"/>
    </sheetView>
  </sheetViews>
  <sheetFormatPr defaultColWidth="9" defaultRowHeight="15.75" customHeight="1"/>
  <cols>
    <col min="1" max="1" width="4.33333333333333" customWidth="1"/>
    <col min="2" max="2" width="9.08333333333333" customWidth="1"/>
    <col min="3" max="3" width="14.8333333333333" customWidth="1"/>
    <col min="6" max="6" width="7.25" customWidth="1"/>
    <col min="7" max="7" width="6.83333333333333" customWidth="1"/>
    <col min="8" max="9" width="11" customWidth="1"/>
    <col min="10" max="10" width="11.3333333333333" customWidth="1" outlineLevel="1"/>
    <col min="11" max="11" width="8" customWidth="1" outlineLevel="1"/>
    <col min="12" max="12" width="11" customWidth="1" outlineLevel="1"/>
    <col min="13" max="13" width="7.75" customWidth="1" outlineLevel="1"/>
    <col min="14" max="14" width="9.08333333333333" customWidth="1"/>
  </cols>
  <sheetData>
    <row r="1" ht="36" spans="1:14">
      <c r="A1" s="1" t="s">
        <v>126</v>
      </c>
      <c r="B1" s="91" t="s">
        <v>579</v>
      </c>
      <c r="C1" s="3"/>
      <c r="D1" s="3"/>
      <c r="E1" s="3"/>
      <c r="F1" s="3"/>
      <c r="G1" s="3"/>
      <c r="H1" s="3"/>
      <c r="I1" s="3"/>
      <c r="J1" s="4"/>
      <c r="K1" s="4"/>
      <c r="L1" s="4"/>
      <c r="M1" s="4"/>
      <c r="N1" s="3"/>
    </row>
    <row r="2" ht="30" hidden="1" customHeight="1" spans="1:14">
      <c r="A2" s="5" t="s">
        <v>769</v>
      </c>
      <c r="B2" s="5"/>
      <c r="C2" s="5"/>
      <c r="D2" s="5"/>
      <c r="E2" s="5"/>
      <c r="F2" s="5"/>
      <c r="G2" s="5"/>
      <c r="H2" s="5"/>
      <c r="I2" s="5"/>
      <c r="J2" s="5"/>
      <c r="K2" s="5"/>
      <c r="L2" s="5"/>
      <c r="M2" s="5"/>
      <c r="N2" s="5"/>
    </row>
    <row r="3" ht="30" customHeight="1" spans="1:14">
      <c r="A3" s="5" t="s">
        <v>770</v>
      </c>
      <c r="B3" s="5"/>
      <c r="C3" s="5"/>
      <c r="D3" s="5"/>
      <c r="E3" s="5"/>
      <c r="F3" s="5"/>
      <c r="G3" s="5"/>
      <c r="H3" s="5"/>
      <c r="I3" s="5"/>
      <c r="J3" s="5"/>
      <c r="K3" s="5"/>
      <c r="L3" s="5"/>
      <c r="M3" s="5"/>
      <c r="N3" s="5"/>
    </row>
    <row r="4" ht="14.15" customHeight="1" spans="1:14">
      <c r="A4" s="6" t="e">
        <f>CONCATENATE(#REF!,#REF!,#REF!,#REF!,#REF!,#REF!,#REF!)</f>
        <v>#REF!</v>
      </c>
      <c r="B4" s="6"/>
      <c r="C4" s="6"/>
      <c r="D4" s="6"/>
      <c r="E4" s="6"/>
      <c r="F4" s="6"/>
      <c r="G4" s="6"/>
      <c r="H4" s="7"/>
      <c r="I4" s="7"/>
      <c r="J4" s="7"/>
      <c r="K4" s="7"/>
      <c r="L4" s="7"/>
      <c r="M4" s="7"/>
      <c r="N4" s="7"/>
    </row>
    <row r="5" customHeight="1" spans="1:14">
      <c r="A5" s="8" t="e">
        <f>#REF!&amp;#REF!</f>
        <v>#REF!</v>
      </c>
      <c r="B5" s="9"/>
      <c r="C5" s="9"/>
      <c r="D5" s="9"/>
      <c r="E5" s="9"/>
      <c r="F5" s="9"/>
      <c r="G5" s="9"/>
      <c r="H5" s="9"/>
      <c r="I5" s="9"/>
      <c r="J5" s="10"/>
      <c r="K5" s="10"/>
      <c r="L5" s="10"/>
      <c r="M5" s="10"/>
      <c r="N5" s="11" t="s">
        <v>159</v>
      </c>
    </row>
    <row r="6" ht="18" customHeight="1" spans="1:14">
      <c r="A6" s="12" t="s">
        <v>161</v>
      </c>
      <c r="B6" s="78" t="s">
        <v>771</v>
      </c>
      <c r="C6" s="57" t="s">
        <v>772</v>
      </c>
      <c r="D6" s="57" t="s">
        <v>400</v>
      </c>
      <c r="E6" s="57" t="s">
        <v>405</v>
      </c>
      <c r="F6" s="57" t="s">
        <v>773</v>
      </c>
      <c r="G6" s="57" t="s">
        <v>636</v>
      </c>
      <c r="H6" s="114" t="s">
        <v>196</v>
      </c>
      <c r="I6" s="115"/>
      <c r="J6" s="12" t="s">
        <v>197</v>
      </c>
      <c r="K6" s="12"/>
      <c r="L6" s="12"/>
      <c r="M6" s="57" t="s">
        <v>269</v>
      </c>
      <c r="N6" s="57" t="s">
        <v>164</v>
      </c>
    </row>
    <row r="7" ht="18" customHeight="1" spans="1:14">
      <c r="A7" s="12"/>
      <c r="B7" s="79"/>
      <c r="C7" s="12"/>
      <c r="D7" s="12"/>
      <c r="E7" s="12"/>
      <c r="F7" s="12"/>
      <c r="G7" s="12"/>
      <c r="H7" s="32" t="s">
        <v>643</v>
      </c>
      <c r="I7" s="12" t="s">
        <v>644</v>
      </c>
      <c r="J7" s="12" t="s">
        <v>643</v>
      </c>
      <c r="K7" s="12" t="s">
        <v>527</v>
      </c>
      <c r="L7" s="12" t="s">
        <v>644</v>
      </c>
      <c r="M7" s="12"/>
      <c r="N7" s="12"/>
    </row>
    <row r="8" customHeight="1" spans="1:14">
      <c r="A8" s="14"/>
      <c r="B8" s="15"/>
      <c r="C8" s="15"/>
      <c r="D8" s="14"/>
      <c r="E8" s="15"/>
      <c r="F8" s="14"/>
      <c r="G8" s="14"/>
      <c r="H8" s="19"/>
      <c r="I8" s="17"/>
      <c r="J8" s="17"/>
      <c r="K8" s="105"/>
      <c r="L8" s="17">
        <f t="shared" ref="L8:L25" si="0">ROUND(J8*K8/100,0)</f>
        <v>0</v>
      </c>
      <c r="M8" s="17" t="str">
        <f>IF(I8=0,"",(L8-I8)/I8*100)</f>
        <v/>
      </c>
      <c r="N8" s="18"/>
    </row>
    <row r="9" customHeight="1" spans="1:14">
      <c r="A9" s="14"/>
      <c r="B9" s="15"/>
      <c r="C9" s="15"/>
      <c r="D9" s="14"/>
      <c r="E9" s="15"/>
      <c r="F9" s="14"/>
      <c r="G9" s="14"/>
      <c r="H9" s="19"/>
      <c r="I9" s="17"/>
      <c r="J9" s="17"/>
      <c r="K9" s="105"/>
      <c r="L9" s="17">
        <f t="shared" si="0"/>
        <v>0</v>
      </c>
      <c r="M9" s="17" t="str">
        <f t="shared" ref="M9:M28" si="1">IF(I9=0,"",(L9-I9)/I9*100)</f>
        <v/>
      </c>
      <c r="N9" s="18"/>
    </row>
    <row r="10" customHeight="1" spans="1:14">
      <c r="A10" s="14"/>
      <c r="B10" s="15"/>
      <c r="C10" s="15"/>
      <c r="D10" s="14"/>
      <c r="E10" s="15"/>
      <c r="F10" s="14"/>
      <c r="G10" s="14"/>
      <c r="H10" s="19"/>
      <c r="I10" s="17"/>
      <c r="J10" s="17"/>
      <c r="K10" s="105"/>
      <c r="L10" s="17">
        <f t="shared" si="0"/>
        <v>0</v>
      </c>
      <c r="M10" s="17" t="str">
        <f t="shared" si="1"/>
        <v/>
      </c>
      <c r="N10" s="18"/>
    </row>
    <row r="11" customHeight="1" spans="1:14">
      <c r="A11" s="14"/>
      <c r="B11" s="15"/>
      <c r="C11" s="15"/>
      <c r="D11" s="14"/>
      <c r="E11" s="15"/>
      <c r="F11" s="14"/>
      <c r="G11" s="14"/>
      <c r="H11" s="19"/>
      <c r="I11" s="17"/>
      <c r="J11" s="17"/>
      <c r="K11" s="105"/>
      <c r="L11" s="17">
        <f t="shared" si="0"/>
        <v>0</v>
      </c>
      <c r="M11" s="17" t="str">
        <f t="shared" si="1"/>
        <v/>
      </c>
      <c r="N11" s="18"/>
    </row>
    <row r="12" customHeight="1" spans="1:14">
      <c r="A12" s="14"/>
      <c r="B12" s="15"/>
      <c r="C12" s="15"/>
      <c r="D12" s="14"/>
      <c r="E12" s="15"/>
      <c r="F12" s="14"/>
      <c r="G12" s="14"/>
      <c r="H12" s="19"/>
      <c r="I12" s="17"/>
      <c r="J12" s="17"/>
      <c r="K12" s="105"/>
      <c r="L12" s="17">
        <f t="shared" si="0"/>
        <v>0</v>
      </c>
      <c r="M12" s="17" t="str">
        <f t="shared" si="1"/>
        <v/>
      </c>
      <c r="N12" s="18"/>
    </row>
    <row r="13" customHeight="1" spans="1:14">
      <c r="A13" s="14"/>
      <c r="B13" s="15"/>
      <c r="C13" s="15"/>
      <c r="D13" s="14"/>
      <c r="E13" s="15"/>
      <c r="F13" s="14"/>
      <c r="G13" s="14"/>
      <c r="H13" s="19"/>
      <c r="I13" s="17"/>
      <c r="J13" s="17"/>
      <c r="K13" s="105"/>
      <c r="L13" s="17">
        <f t="shared" si="0"/>
        <v>0</v>
      </c>
      <c r="M13" s="17" t="str">
        <f t="shared" si="1"/>
        <v/>
      </c>
      <c r="N13" s="18"/>
    </row>
    <row r="14" customHeight="1" spans="1:14">
      <c r="A14" s="14"/>
      <c r="B14" s="15"/>
      <c r="C14" s="15"/>
      <c r="D14" s="14"/>
      <c r="E14" s="15"/>
      <c r="F14" s="14"/>
      <c r="G14" s="14"/>
      <c r="H14" s="19"/>
      <c r="I14" s="17"/>
      <c r="J14" s="17"/>
      <c r="K14" s="105"/>
      <c r="L14" s="17">
        <f t="shared" si="0"/>
        <v>0</v>
      </c>
      <c r="M14" s="17" t="str">
        <f t="shared" si="1"/>
        <v/>
      </c>
      <c r="N14" s="18"/>
    </row>
    <row r="15" customHeight="1" spans="1:14">
      <c r="A15" s="14"/>
      <c r="B15" s="15"/>
      <c r="C15" s="15"/>
      <c r="D15" s="14"/>
      <c r="E15" s="15"/>
      <c r="F15" s="14"/>
      <c r="G15" s="14"/>
      <c r="H15" s="19"/>
      <c r="I15" s="17"/>
      <c r="J15" s="17"/>
      <c r="K15" s="105"/>
      <c r="L15" s="17">
        <f t="shared" si="0"/>
        <v>0</v>
      </c>
      <c r="M15" s="17" t="str">
        <f t="shared" si="1"/>
        <v/>
      </c>
      <c r="N15" s="18"/>
    </row>
    <row r="16" customHeight="1" spans="1:14">
      <c r="A16" s="14"/>
      <c r="B16" s="15"/>
      <c r="C16" s="15"/>
      <c r="D16" s="14"/>
      <c r="E16" s="15"/>
      <c r="F16" s="14"/>
      <c r="G16" s="14"/>
      <c r="H16" s="19"/>
      <c r="I16" s="17"/>
      <c r="J16" s="17"/>
      <c r="K16" s="105"/>
      <c r="L16" s="17">
        <f t="shared" si="0"/>
        <v>0</v>
      </c>
      <c r="M16" s="17" t="str">
        <f t="shared" si="1"/>
        <v/>
      </c>
      <c r="N16" s="18"/>
    </row>
    <row r="17" customHeight="1" spans="1:14">
      <c r="A17" s="14"/>
      <c r="B17" s="15"/>
      <c r="C17" s="15"/>
      <c r="D17" s="14"/>
      <c r="E17" s="15"/>
      <c r="F17" s="14"/>
      <c r="G17" s="14"/>
      <c r="H17" s="19"/>
      <c r="I17" s="17"/>
      <c r="J17" s="17"/>
      <c r="K17" s="105"/>
      <c r="L17" s="17">
        <f t="shared" si="0"/>
        <v>0</v>
      </c>
      <c r="M17" s="17" t="str">
        <f t="shared" si="1"/>
        <v/>
      </c>
      <c r="N17" s="18"/>
    </row>
    <row r="18" customHeight="1" spans="1:14">
      <c r="A18" s="14"/>
      <c r="B18" s="15"/>
      <c r="C18" s="15"/>
      <c r="D18" s="14"/>
      <c r="E18" s="15"/>
      <c r="F18" s="14"/>
      <c r="G18" s="14"/>
      <c r="H18" s="19"/>
      <c r="I18" s="17"/>
      <c r="J18" s="17"/>
      <c r="K18" s="105"/>
      <c r="L18" s="17">
        <f t="shared" si="0"/>
        <v>0</v>
      </c>
      <c r="M18" s="17" t="str">
        <f t="shared" si="1"/>
        <v/>
      </c>
      <c r="N18" s="18"/>
    </row>
    <row r="19" customHeight="1" spans="1:14">
      <c r="A19" s="14"/>
      <c r="B19" s="15"/>
      <c r="C19" s="15"/>
      <c r="D19" s="14"/>
      <c r="E19" s="15"/>
      <c r="F19" s="14"/>
      <c r="G19" s="14"/>
      <c r="H19" s="19"/>
      <c r="I19" s="17"/>
      <c r="J19" s="17"/>
      <c r="K19" s="105"/>
      <c r="L19" s="17">
        <f t="shared" si="0"/>
        <v>0</v>
      </c>
      <c r="M19" s="17" t="str">
        <f t="shared" si="1"/>
        <v/>
      </c>
      <c r="N19" s="18"/>
    </row>
    <row r="20" customHeight="1" spans="1:14">
      <c r="A20" s="14"/>
      <c r="B20" s="15"/>
      <c r="C20" s="15"/>
      <c r="D20" s="14"/>
      <c r="E20" s="15"/>
      <c r="F20" s="14"/>
      <c r="G20" s="14"/>
      <c r="H20" s="19"/>
      <c r="I20" s="17"/>
      <c r="J20" s="17"/>
      <c r="K20" s="105"/>
      <c r="L20" s="17">
        <f t="shared" si="0"/>
        <v>0</v>
      </c>
      <c r="M20" s="17" t="str">
        <f t="shared" si="1"/>
        <v/>
      </c>
      <c r="N20" s="18"/>
    </row>
    <row r="21" customHeight="1" spans="1:14">
      <c r="A21" s="14"/>
      <c r="B21" s="15"/>
      <c r="C21" s="15"/>
      <c r="D21" s="14"/>
      <c r="E21" s="15"/>
      <c r="F21" s="14"/>
      <c r="G21" s="14"/>
      <c r="H21" s="19"/>
      <c r="I21" s="17"/>
      <c r="J21" s="17"/>
      <c r="K21" s="105"/>
      <c r="L21" s="17">
        <f t="shared" si="0"/>
        <v>0</v>
      </c>
      <c r="M21" s="17" t="str">
        <f t="shared" si="1"/>
        <v/>
      </c>
      <c r="N21" s="18"/>
    </row>
    <row r="22" customHeight="1" spans="1:14">
      <c r="A22" s="14"/>
      <c r="B22" s="15"/>
      <c r="C22" s="15"/>
      <c r="D22" s="14"/>
      <c r="E22" s="15"/>
      <c r="F22" s="14"/>
      <c r="G22" s="14"/>
      <c r="H22" s="19"/>
      <c r="I22" s="17"/>
      <c r="J22" s="17"/>
      <c r="K22" s="105"/>
      <c r="L22" s="17">
        <f t="shared" si="0"/>
        <v>0</v>
      </c>
      <c r="M22" s="17" t="str">
        <f t="shared" si="1"/>
        <v/>
      </c>
      <c r="N22" s="18"/>
    </row>
    <row r="23" customHeight="1" spans="1:14">
      <c r="A23" s="14"/>
      <c r="B23" s="15"/>
      <c r="C23" s="15"/>
      <c r="D23" s="14"/>
      <c r="E23" s="15"/>
      <c r="F23" s="14"/>
      <c r="G23" s="14"/>
      <c r="H23" s="19"/>
      <c r="I23" s="17"/>
      <c r="J23" s="17"/>
      <c r="K23" s="105"/>
      <c r="L23" s="17">
        <f t="shared" si="0"/>
        <v>0</v>
      </c>
      <c r="M23" s="17" t="str">
        <f t="shared" si="1"/>
        <v/>
      </c>
      <c r="N23" s="18"/>
    </row>
    <row r="24" customHeight="1" spans="1:14">
      <c r="A24" s="14"/>
      <c r="B24" s="15"/>
      <c r="C24" s="15"/>
      <c r="D24" s="14"/>
      <c r="E24" s="15"/>
      <c r="F24" s="14"/>
      <c r="G24" s="14"/>
      <c r="H24" s="19"/>
      <c r="I24" s="17"/>
      <c r="J24" s="17"/>
      <c r="K24" s="105"/>
      <c r="L24" s="17">
        <f t="shared" si="0"/>
        <v>0</v>
      </c>
      <c r="M24" s="17" t="str">
        <f t="shared" si="1"/>
        <v/>
      </c>
      <c r="N24" s="18"/>
    </row>
    <row r="25" customHeight="1" spans="1:14">
      <c r="A25" s="14"/>
      <c r="B25" s="15"/>
      <c r="C25" s="15"/>
      <c r="D25" s="14"/>
      <c r="E25" s="15"/>
      <c r="F25" s="14"/>
      <c r="G25" s="14"/>
      <c r="H25" s="19"/>
      <c r="I25" s="17"/>
      <c r="J25" s="17"/>
      <c r="K25" s="105"/>
      <c r="L25" s="17">
        <f t="shared" si="0"/>
        <v>0</v>
      </c>
      <c r="M25" s="17" t="str">
        <f t="shared" si="1"/>
        <v/>
      </c>
      <c r="N25" s="18"/>
    </row>
    <row r="26" customHeight="1" spans="1:14">
      <c r="A26" s="110" t="s">
        <v>329</v>
      </c>
      <c r="B26" s="14"/>
      <c r="C26" s="14"/>
      <c r="D26" s="14"/>
      <c r="E26" s="15"/>
      <c r="F26" s="14"/>
      <c r="G26" s="14"/>
      <c r="H26" s="19">
        <f>SUM(H8:H25)</f>
        <v>0</v>
      </c>
      <c r="I26" s="17">
        <f>SUM(I8:I25)</f>
        <v>0</v>
      </c>
      <c r="J26" s="17">
        <f>SUM(J8:J25)</f>
        <v>0</v>
      </c>
      <c r="K26" s="105"/>
      <c r="L26" s="17">
        <f>SUM(L8:L25)</f>
        <v>0</v>
      </c>
      <c r="M26" s="17" t="str">
        <f t="shared" si="1"/>
        <v/>
      </c>
      <c r="N26" s="18"/>
    </row>
    <row r="27" customHeight="1" spans="1:14">
      <c r="A27" s="110" t="s">
        <v>768</v>
      </c>
      <c r="B27" s="14"/>
      <c r="C27" s="14"/>
      <c r="D27" s="14"/>
      <c r="E27" s="18"/>
      <c r="F27" s="14"/>
      <c r="G27" s="14"/>
      <c r="H27" s="19"/>
      <c r="I27" s="17"/>
      <c r="J27" s="17"/>
      <c r="K27" s="105"/>
      <c r="L27" s="17">
        <v>0</v>
      </c>
      <c r="M27" s="17" t="str">
        <f t="shared" si="1"/>
        <v/>
      </c>
      <c r="N27" s="18"/>
    </row>
    <row r="28" customHeight="1" spans="1:14">
      <c r="A28" s="110" t="s">
        <v>343</v>
      </c>
      <c r="B28" s="14"/>
      <c r="C28" s="14"/>
      <c r="D28" s="14"/>
      <c r="E28" s="14"/>
      <c r="F28" s="14"/>
      <c r="G28" s="14"/>
      <c r="H28" s="19">
        <f>H26-H27</f>
        <v>0</v>
      </c>
      <c r="I28" s="17">
        <f>I26-I27</f>
        <v>0</v>
      </c>
      <c r="J28" s="17">
        <f>J26-J27</f>
        <v>0</v>
      </c>
      <c r="K28" s="105"/>
      <c r="L28" s="17">
        <f>L26-L27</f>
        <v>0</v>
      </c>
      <c r="M28" s="17" t="str">
        <f t="shared" si="1"/>
        <v/>
      </c>
      <c r="N28" s="18"/>
    </row>
    <row r="29" customHeight="1" spans="1:14">
      <c r="A29" s="22" t="e">
        <f>#REF!&amp;#REF!</f>
        <v>#REF!</v>
      </c>
      <c r="B29" s="9"/>
      <c r="C29" s="9"/>
      <c r="D29" s="9"/>
      <c r="E29" s="9"/>
      <c r="F29" s="9"/>
      <c r="G29" s="9"/>
      <c r="H29" s="9"/>
      <c r="I29" s="9"/>
      <c r="J29" s="23"/>
      <c r="K29" s="23"/>
      <c r="L29" s="8" t="e">
        <f>"评估人员："&amp;#REF!</f>
        <v>#REF!</v>
      </c>
      <c r="M29" s="23"/>
      <c r="N29" s="9"/>
    </row>
    <row r="30" customHeight="1" spans="1:14">
      <c r="A30" s="22" t="e">
        <f>CONCATENATE(#REF!,#REF!,#REF!,#REF!,#REF!,#REF!,#REF!)</f>
        <v>#REF!</v>
      </c>
      <c r="B30" s="9"/>
      <c r="C30" s="9"/>
      <c r="D30" s="9"/>
      <c r="E30" s="9"/>
      <c r="F30" s="9"/>
      <c r="G30" s="9"/>
      <c r="H30" s="9"/>
      <c r="I30" s="9"/>
      <c r="J30" s="23"/>
      <c r="K30" s="23"/>
      <c r="L30" s="23"/>
      <c r="M30" s="23"/>
      <c r="N30" s="9"/>
    </row>
  </sheetData>
  <mergeCells count="17">
    <mergeCell ref="A2:N2"/>
    <mergeCell ref="A3:N3"/>
    <mergeCell ref="A4:N4"/>
    <mergeCell ref="H6:I6"/>
    <mergeCell ref="J6:L6"/>
    <mergeCell ref="A26:C26"/>
    <mergeCell ref="A27:C27"/>
    <mergeCell ref="A28:C28"/>
    <mergeCell ref="A6:A7"/>
    <mergeCell ref="B6:B7"/>
    <mergeCell ref="C6:C7"/>
    <mergeCell ref="D6:D7"/>
    <mergeCell ref="E6:E7"/>
    <mergeCell ref="F6:F7"/>
    <mergeCell ref="G6:G7"/>
    <mergeCell ref="M6:M7"/>
    <mergeCell ref="N6:N7"/>
  </mergeCells>
  <dataValidations count="1">
    <dataValidation type="list" allowBlank="1" showInputMessage="1" showErrorMessage="1" sqref="G8:G25">
      <formula1>"购入,自行建造"</formula1>
    </dataValidation>
  </dataValidations>
  <hyperlinks>
    <hyperlink ref="A1" location="索引目录!D55" display="返回索引页"/>
    <hyperlink ref="B1" location="非流动资产汇总!B16" display="返回非流动资产汇总表"/>
  </hyperlinks>
  <printOptions horizontalCentered="1"/>
  <pageMargins left="0.354166666666667" right="0.354166666666667" top="0.786805555555556" bottom="0.432638888888889" header="1.02361111111111" footer="0.432638888888889"/>
  <pageSetup paperSize="9" fitToHeight="0" orientation="landscape"/>
  <headerFooter alignWithMargins="0">
    <oddHeader>&amp;R&amp;"宋体,常规"&amp;10表&amp;"Times New Roman,常规"4-11
&amp;"宋体,常规"共&amp;"Times New Roman,常规"&amp;N&amp;"宋体,常规"页第&amp;"Times New Roman,常规"&amp;P&amp;"宋体,常规"页</oddHeader>
  </headerFooter>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topLeftCell="A7" workbookViewId="0">
      <selection activeCell="C16" sqref="C16"/>
    </sheetView>
  </sheetViews>
  <sheetFormatPr defaultColWidth="9" defaultRowHeight="15.75" customHeight="1" outlineLevelCol="5"/>
  <cols>
    <col min="1" max="1" width="9.83333333333333" customWidth="1"/>
    <col min="2" max="2" width="31.0833333333333" customWidth="1"/>
    <col min="3" max="5" width="19.0833333333333" customWidth="1"/>
    <col min="6" max="6" width="14" customWidth="1"/>
  </cols>
  <sheetData>
    <row r="1" ht="15.6" spans="1:6">
      <c r="A1" s="90" t="s">
        <v>126</v>
      </c>
      <c r="B1" s="91" t="s">
        <v>579</v>
      </c>
      <c r="C1" s="3"/>
      <c r="D1" s="3"/>
      <c r="E1" s="3"/>
      <c r="F1" s="3"/>
    </row>
    <row r="2" ht="30" hidden="1" customHeight="1" spans="1:6">
      <c r="A2" s="5" t="s">
        <v>774</v>
      </c>
      <c r="B2" s="5"/>
      <c r="C2" s="5"/>
      <c r="D2" s="5"/>
      <c r="E2" s="5"/>
      <c r="F2" s="5"/>
    </row>
    <row r="3" ht="30" customHeight="1" spans="1:6">
      <c r="A3" s="5" t="s">
        <v>775</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ht="16.5" customHeight="1" spans="1:6">
      <c r="A7" s="74" t="s">
        <v>776</v>
      </c>
      <c r="B7" s="75" t="s">
        <v>777</v>
      </c>
      <c r="C7" s="19">
        <f>'无形-土地'!K28</f>
        <v>0</v>
      </c>
      <c r="D7" s="17">
        <f>'无形-土地'!M28</f>
        <v>0</v>
      </c>
      <c r="E7" s="39" t="str">
        <f>IF(D7-C7&lt;&gt;0,D7-C7,IF(C7&lt;&gt;0,0,""))</f>
        <v/>
      </c>
      <c r="F7" s="56" t="str">
        <f>IF(C7=0,"",(D7-C7)/C7*100)</f>
        <v/>
      </c>
    </row>
    <row r="8" ht="16.5" customHeight="1" spans="1:6">
      <c r="A8" s="74" t="s">
        <v>778</v>
      </c>
      <c r="B8" s="75" t="s">
        <v>779</v>
      </c>
      <c r="C8" s="19">
        <f>'无形-矿业权'!J28</f>
        <v>0</v>
      </c>
      <c r="D8" s="19">
        <f>'无形-矿业权'!K28</f>
        <v>0</v>
      </c>
      <c r="E8" s="39" t="str">
        <f>IF(D8-C8&lt;&gt;0,D8-C8,IF(C8&lt;&gt;0,0,""))</f>
        <v/>
      </c>
      <c r="F8" s="56" t="str">
        <f>IF(C8=0,"",(D8-C8)/C8*100)</f>
        <v/>
      </c>
    </row>
    <row r="9" ht="16.5" customHeight="1" spans="1:6">
      <c r="A9" s="74" t="s">
        <v>780</v>
      </c>
      <c r="B9" s="75" t="s">
        <v>781</v>
      </c>
      <c r="C9" s="19">
        <f>'无形-其他'!F28</f>
        <v>0</v>
      </c>
      <c r="D9" s="17">
        <f>'无形-其他'!H28</f>
        <v>0</v>
      </c>
      <c r="E9" s="39" t="str">
        <f>IF(D9-C9&lt;&gt;0,D9-C9,IF(C9&lt;&gt;0,0,""))</f>
        <v/>
      </c>
      <c r="F9" s="56" t="str">
        <f>IF(C9=0,"",(D9-C9)/C9*100)</f>
        <v/>
      </c>
    </row>
    <row r="10" ht="16.5" customHeight="1" spans="1:6">
      <c r="A10" s="74"/>
      <c r="B10" s="75"/>
      <c r="C10" s="19"/>
      <c r="D10" s="17"/>
      <c r="E10" s="17"/>
      <c r="F10" s="76"/>
    </row>
    <row r="11" ht="16.5" customHeight="1" spans="1:6">
      <c r="A11" s="74"/>
      <c r="B11" s="75"/>
      <c r="C11" s="19"/>
      <c r="D11" s="17"/>
      <c r="E11" s="17"/>
      <c r="F11" s="76"/>
    </row>
    <row r="12" ht="16.5" customHeight="1" spans="1:6">
      <c r="A12" s="74"/>
      <c r="B12" s="75"/>
      <c r="C12" s="19"/>
      <c r="D12" s="17"/>
      <c r="E12" s="17"/>
      <c r="F12" s="76"/>
    </row>
    <row r="13" ht="16.5" customHeight="1" spans="1:6">
      <c r="A13" s="74"/>
      <c r="B13" s="75"/>
      <c r="C13" s="19"/>
      <c r="D13" s="17"/>
      <c r="E13" s="17"/>
      <c r="F13" s="76"/>
    </row>
    <row r="14" ht="16.5" customHeight="1" spans="1:6">
      <c r="A14" s="74"/>
      <c r="B14" s="75"/>
      <c r="C14" s="19"/>
      <c r="D14" s="17"/>
      <c r="E14" s="17"/>
      <c r="F14" s="76"/>
    </row>
    <row r="15" ht="16.5" customHeight="1" spans="1:6">
      <c r="A15" s="74"/>
      <c r="B15" s="75"/>
      <c r="C15" s="19"/>
      <c r="D15" s="17"/>
      <c r="E15" s="17"/>
      <c r="F15" s="76"/>
    </row>
    <row r="16" ht="16.5" customHeight="1" spans="1:6">
      <c r="A16" s="74"/>
      <c r="B16" s="75"/>
      <c r="C16" s="19"/>
      <c r="D16" s="17"/>
      <c r="E16" s="17"/>
      <c r="F16" s="76"/>
    </row>
    <row r="17" ht="16.5" customHeight="1" spans="1:6">
      <c r="A17" s="74"/>
      <c r="B17" s="75"/>
      <c r="C17" s="19"/>
      <c r="D17" s="17"/>
      <c r="E17" s="17"/>
      <c r="F17" s="76"/>
    </row>
    <row r="18" ht="16.5" customHeight="1" spans="1:6">
      <c r="A18" s="74"/>
      <c r="B18" s="75"/>
      <c r="C18" s="19"/>
      <c r="D18" s="17"/>
      <c r="E18" s="17"/>
      <c r="F18" s="76"/>
    </row>
    <row r="19" ht="16.5" customHeight="1" spans="1:6">
      <c r="A19" s="74"/>
      <c r="B19" s="75"/>
      <c r="C19" s="19"/>
      <c r="D19" s="17"/>
      <c r="E19" s="17"/>
      <c r="F19" s="76"/>
    </row>
    <row r="20" ht="16.5" customHeight="1" spans="1:6">
      <c r="A20" s="74"/>
      <c r="B20" s="75"/>
      <c r="C20" s="19"/>
      <c r="D20" s="17"/>
      <c r="E20" s="17"/>
      <c r="F20" s="76"/>
    </row>
    <row r="21" ht="16.5" customHeight="1" spans="1:6">
      <c r="A21" s="74"/>
      <c r="B21" s="75"/>
      <c r="C21" s="19"/>
      <c r="D21" s="17"/>
      <c r="E21" s="17"/>
      <c r="F21" s="76"/>
    </row>
    <row r="22" ht="16.5" customHeight="1" spans="1:6">
      <c r="A22" s="74"/>
      <c r="B22" s="75"/>
      <c r="C22" s="19"/>
      <c r="D22" s="17"/>
      <c r="E22" s="17"/>
      <c r="F22" s="76"/>
    </row>
    <row r="23" ht="16.5" customHeight="1" spans="1:6">
      <c r="A23" s="74"/>
      <c r="B23" s="75"/>
      <c r="C23" s="19"/>
      <c r="D23" s="17"/>
      <c r="E23" s="17"/>
      <c r="F23" s="76"/>
    </row>
    <row r="24" ht="16.5" customHeight="1" spans="1:6">
      <c r="A24" s="74"/>
      <c r="B24" s="75"/>
      <c r="C24" s="19"/>
      <c r="D24" s="17"/>
      <c r="E24" s="17"/>
      <c r="F24" s="76"/>
    </row>
    <row r="25" ht="16.5" customHeight="1" spans="1:6">
      <c r="A25" s="74"/>
      <c r="B25" s="75"/>
      <c r="C25" s="19"/>
      <c r="D25" s="17"/>
      <c r="E25" s="17"/>
      <c r="F25" s="76"/>
    </row>
    <row r="26" ht="16.5" customHeight="1" spans="1:6">
      <c r="A26" s="74" t="s">
        <v>572</v>
      </c>
      <c r="B26" s="77" t="s">
        <v>782</v>
      </c>
      <c r="C26" s="19">
        <f>SUM(C7:C9)</f>
        <v>0</v>
      </c>
      <c r="D26" s="17">
        <f>SUM(D7:D9)</f>
        <v>0</v>
      </c>
      <c r="E26" s="39" t="str">
        <f>IF(D26-C26&lt;&gt;0,D26-C26,IF(C26&lt;&gt;0,0,""))</f>
        <v/>
      </c>
      <c r="F26" s="56" t="str">
        <f>IF(C26=0,"",(D26-C26)/C26*100)</f>
        <v/>
      </c>
    </row>
    <row r="27" ht="16.5" customHeight="1" spans="1:6">
      <c r="A27" s="74" t="s">
        <v>572</v>
      </c>
      <c r="B27" s="77" t="s">
        <v>783</v>
      </c>
      <c r="C27" s="19"/>
      <c r="D27" s="17"/>
      <c r="E27" s="39" t="str">
        <f>IF(D27-C27&lt;&gt;0,D27-C27,IF(C27&lt;&gt;0,0,""))</f>
        <v/>
      </c>
      <c r="F27" s="56" t="str">
        <f>IF(C27=0,"",(D27-C27)/C27*100)</f>
        <v/>
      </c>
    </row>
    <row r="28" ht="16.5" customHeight="1" spans="1:6">
      <c r="A28" s="74" t="s">
        <v>572</v>
      </c>
      <c r="B28" s="77" t="s">
        <v>784</v>
      </c>
      <c r="C28" s="19">
        <f>C26-C27</f>
        <v>0</v>
      </c>
      <c r="D28" s="17">
        <f>D26-D27</f>
        <v>0</v>
      </c>
      <c r="E28" s="39" t="str">
        <f>IF(D28-C28&lt;&gt;0,D28-C28,IF(C28&lt;&gt;0,0,""))</f>
        <v/>
      </c>
      <c r="F28" s="56" t="str">
        <f>IF(C28=0,"",(D28-C28)/C28*100)</f>
        <v/>
      </c>
    </row>
    <row r="29" ht="16.5" customHeight="1" spans="1:6">
      <c r="A29" s="22" t="e">
        <f>#REF!&amp;#REF!</f>
        <v>#REF!</v>
      </c>
      <c r="B29" s="9"/>
      <c r="C29" s="9"/>
      <c r="D29" s="9"/>
      <c r="E29" s="8" t="e">
        <f>"评估人员："&amp;#REF!</f>
        <v>#REF!</v>
      </c>
      <c r="F29" s="9"/>
    </row>
    <row r="30" ht="16.5" customHeight="1" spans="1:6">
      <c r="A30" s="22" t="e">
        <f>CONCATENATE(#REF!,#REF!,#REF!,#REF!,#REF!,#REF!,#REF!)</f>
        <v>#REF!</v>
      </c>
      <c r="B30" s="9"/>
      <c r="C30" s="9"/>
      <c r="D30" s="9"/>
      <c r="E30" s="9"/>
      <c r="F30" s="9"/>
    </row>
  </sheetData>
  <mergeCells count="3">
    <mergeCell ref="A2:F2"/>
    <mergeCell ref="A3:F3"/>
    <mergeCell ref="A4:F4"/>
  </mergeCells>
  <hyperlinks>
    <hyperlink ref="A1" location="索引目录!D56" display="返回索引页"/>
    <hyperlink ref="B7" location="'无形-土地'!B1" display="无形资产-土地使用权"/>
    <hyperlink ref="B9" location="'无形-其他'!B1" display="无形资产-其他无形资产"/>
    <hyperlink ref="B8" location="'无形-矿业权'!B1" display="无形资产-矿业权"/>
    <hyperlink ref="B1" location="非流动资产汇总!B17" display="返回非流动资产汇总表"/>
  </hyperlinks>
  <printOptions horizontalCentered="1"/>
  <pageMargins left="0.689583333333333" right="0.579861111111111" top="0.786805555555556" bottom="0.786805555555556" header="1.05972222222222" footer="0.511805555555556"/>
  <pageSetup paperSize="9" fitToHeight="0" orientation="landscape"/>
  <headerFooter alignWithMargins="0">
    <oddHeader>&amp;R&amp;"宋体,常规"&amp;10表&amp;"Times New Roman,常规"6
&amp;"宋体,常规"共&amp;"Times New Roman,常规"&amp;N&amp;"宋体,常规"页第&amp;"Times New Roman,常规"&amp;P&amp;"宋体,常规"页</oddHead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workbookViewId="0">
      <selection activeCell="H14" sqref="H14"/>
    </sheetView>
  </sheetViews>
  <sheetFormatPr defaultColWidth="9" defaultRowHeight="15.75" customHeight="1"/>
  <cols>
    <col min="1" max="1" width="4.25" customWidth="1"/>
    <col min="2" max="2" width="13.0833333333333" customWidth="1"/>
    <col min="3" max="3" width="11" customWidth="1"/>
    <col min="4" max="4" width="10.0833333333333" customWidth="1"/>
    <col min="5" max="7" width="7.83333333333333" customWidth="1"/>
    <col min="8" max="8" width="5.33333333333333" customWidth="1"/>
    <col min="9" max="9" width="6.5" customWidth="1"/>
    <col min="10" max="10" width="5.83333333333333" customWidth="1"/>
    <col min="11" max="11" width="11.8333333333333" customWidth="1"/>
    <col min="12" max="12" width="10.75" customWidth="1"/>
    <col min="13" max="13" width="10.75" customWidth="1" outlineLevel="1"/>
    <col min="14" max="14" width="9.5" customWidth="1" outlineLevel="1"/>
    <col min="15" max="15" width="7.58333333333333" customWidth="1" outlineLevel="1"/>
  </cols>
  <sheetData>
    <row r="1" ht="24" spans="1:16">
      <c r="A1" s="90" t="s">
        <v>126</v>
      </c>
      <c r="B1" s="2" t="s">
        <v>785</v>
      </c>
      <c r="C1" s="2"/>
      <c r="D1" s="2"/>
      <c r="E1" s="2"/>
      <c r="F1" s="2"/>
      <c r="G1" s="2"/>
      <c r="H1" s="2"/>
      <c r="I1" s="2"/>
      <c r="J1" s="111"/>
      <c r="K1" s="3"/>
      <c r="L1" s="3"/>
      <c r="M1" s="4"/>
      <c r="N1" s="4"/>
      <c r="O1" s="4"/>
      <c r="P1" s="3"/>
    </row>
    <row r="2" ht="30" hidden="1" customHeight="1" spans="1:16">
      <c r="A2" s="5" t="s">
        <v>786</v>
      </c>
      <c r="B2" s="5"/>
      <c r="C2" s="5"/>
      <c r="D2" s="5"/>
      <c r="E2" s="5"/>
      <c r="F2" s="5"/>
      <c r="G2" s="5"/>
      <c r="H2" s="5"/>
      <c r="I2" s="5"/>
      <c r="J2" s="5"/>
      <c r="K2" s="5"/>
      <c r="L2" s="5"/>
      <c r="M2" s="5"/>
      <c r="N2" s="5"/>
      <c r="O2" s="5"/>
      <c r="P2" s="5"/>
    </row>
    <row r="3" ht="30" customHeight="1" spans="1:16">
      <c r="A3" s="5" t="s">
        <v>787</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7"/>
      <c r="K4" s="7"/>
      <c r="L4" s="7"/>
      <c r="M4" s="7"/>
      <c r="N4" s="7"/>
      <c r="O4" s="7"/>
      <c r="P4" s="7"/>
    </row>
    <row r="5" customHeight="1" spans="1:16">
      <c r="A5" s="8" t="e">
        <f>#REF!&amp;#REF!</f>
        <v>#REF!</v>
      </c>
      <c r="B5" s="9"/>
      <c r="C5" s="9"/>
      <c r="D5" s="9"/>
      <c r="E5" s="9"/>
      <c r="F5" s="9"/>
      <c r="G5" s="9"/>
      <c r="H5" s="9"/>
      <c r="I5" s="9"/>
      <c r="J5" s="112"/>
      <c r="K5" s="9"/>
      <c r="L5" s="9"/>
      <c r="M5" s="10"/>
      <c r="N5" s="10"/>
      <c r="O5" s="10"/>
      <c r="P5" s="11" t="s">
        <v>159</v>
      </c>
    </row>
    <row r="6" ht="29.25" customHeight="1" spans="1:16">
      <c r="A6" s="106" t="s">
        <v>161</v>
      </c>
      <c r="B6" s="106" t="s">
        <v>651</v>
      </c>
      <c r="C6" s="107" t="s">
        <v>435</v>
      </c>
      <c r="D6" s="106" t="s">
        <v>733</v>
      </c>
      <c r="E6" s="107" t="s">
        <v>652</v>
      </c>
      <c r="F6" s="107" t="s">
        <v>653</v>
      </c>
      <c r="G6" s="107" t="s">
        <v>654</v>
      </c>
      <c r="H6" s="107" t="s">
        <v>655</v>
      </c>
      <c r="I6" s="107" t="s">
        <v>656</v>
      </c>
      <c r="J6" s="107" t="s">
        <v>657</v>
      </c>
      <c r="K6" s="107" t="s">
        <v>658</v>
      </c>
      <c r="L6" s="12" t="s">
        <v>196</v>
      </c>
      <c r="M6" s="12" t="s">
        <v>197</v>
      </c>
      <c r="N6" s="57" t="s">
        <v>198</v>
      </c>
      <c r="O6" s="57" t="s">
        <v>269</v>
      </c>
      <c r="P6" s="108" t="s">
        <v>164</v>
      </c>
    </row>
    <row r="7" ht="29.25" customHeight="1" spans="1:16">
      <c r="A7" s="14">
        <v>1</v>
      </c>
      <c r="B7" s="109"/>
      <c r="C7" s="109"/>
      <c r="D7" s="109"/>
      <c r="E7" s="16"/>
      <c r="F7" s="110"/>
      <c r="G7" s="109"/>
      <c r="H7" s="104"/>
      <c r="I7" s="110"/>
      <c r="J7" s="14"/>
      <c r="K7" s="19"/>
      <c r="L7" s="19"/>
      <c r="M7" s="19"/>
      <c r="N7" s="39" t="str">
        <f>IF(M7-L7&lt;&gt;0,M7-L7,IF(L7&lt;&gt;0,0,""))</f>
        <v/>
      </c>
      <c r="O7" s="56" t="str">
        <f>IF(L7=0,"",(M7-L7)/L7*100)</f>
        <v/>
      </c>
      <c r="P7" s="18"/>
    </row>
    <row r="8" customHeight="1" spans="1:16">
      <c r="A8" s="14"/>
      <c r="B8" s="14"/>
      <c r="C8" s="14"/>
      <c r="D8" s="14"/>
      <c r="E8" s="14"/>
      <c r="F8" s="14"/>
      <c r="G8" s="14"/>
      <c r="H8" s="104"/>
      <c r="I8" s="14"/>
      <c r="J8" s="113"/>
      <c r="K8" s="17"/>
      <c r="L8" s="17"/>
      <c r="M8" s="17"/>
      <c r="N8" s="39" t="str">
        <f t="shared" ref="N8:N28" si="0">IF(M8-L8&lt;&gt;0,M8-L8,IF(L8&lt;&gt;0,0,""))</f>
        <v/>
      </c>
      <c r="O8" s="56" t="str">
        <f t="shared" ref="O8:O28" si="1">IF(L8=0,"",(M8-L8)/L8*100)</f>
        <v/>
      </c>
      <c r="P8" s="18"/>
    </row>
    <row r="9" customHeight="1" spans="1:16">
      <c r="A9" s="14"/>
      <c r="B9" s="14"/>
      <c r="C9" s="14"/>
      <c r="D9" s="14"/>
      <c r="E9" s="14"/>
      <c r="F9" s="14"/>
      <c r="G9" s="14"/>
      <c r="H9" s="104"/>
      <c r="I9" s="14"/>
      <c r="J9" s="113"/>
      <c r="K9" s="17"/>
      <c r="L9" s="17"/>
      <c r="M9" s="17"/>
      <c r="N9" s="39" t="str">
        <f t="shared" si="0"/>
        <v/>
      </c>
      <c r="O9" s="56" t="str">
        <f t="shared" si="1"/>
        <v/>
      </c>
      <c r="P9" s="18"/>
    </row>
    <row r="10" customHeight="1" spans="1:16">
      <c r="A10" s="14"/>
      <c r="B10" s="14"/>
      <c r="C10" s="14"/>
      <c r="D10" s="14"/>
      <c r="E10" s="14"/>
      <c r="F10" s="14"/>
      <c r="G10" s="14"/>
      <c r="H10" s="104"/>
      <c r="I10" s="14"/>
      <c r="J10" s="113"/>
      <c r="K10" s="17"/>
      <c r="L10" s="17"/>
      <c r="M10" s="17"/>
      <c r="N10" s="39" t="str">
        <f t="shared" si="0"/>
        <v/>
      </c>
      <c r="O10" s="56" t="str">
        <f t="shared" si="1"/>
        <v/>
      </c>
      <c r="P10" s="18"/>
    </row>
    <row r="11" customHeight="1" spans="1:16">
      <c r="A11" s="14"/>
      <c r="B11" s="14"/>
      <c r="C11" s="14"/>
      <c r="D11" s="14"/>
      <c r="E11" s="14"/>
      <c r="F11" s="14"/>
      <c r="G11" s="14"/>
      <c r="H11" s="104"/>
      <c r="I11" s="14"/>
      <c r="J11" s="113"/>
      <c r="K11" s="17"/>
      <c r="L11" s="17"/>
      <c r="M11" s="17"/>
      <c r="N11" s="39" t="str">
        <f t="shared" si="0"/>
        <v/>
      </c>
      <c r="O11" s="56" t="str">
        <f t="shared" si="1"/>
        <v/>
      </c>
      <c r="P11" s="18"/>
    </row>
    <row r="12" customHeight="1" spans="1:16">
      <c r="A12" s="14"/>
      <c r="B12" s="14"/>
      <c r="C12" s="14"/>
      <c r="D12" s="14"/>
      <c r="E12" s="14"/>
      <c r="F12" s="14"/>
      <c r="G12" s="14"/>
      <c r="H12" s="104"/>
      <c r="I12" s="14"/>
      <c r="J12" s="113"/>
      <c r="K12" s="17"/>
      <c r="L12" s="17"/>
      <c r="M12" s="17"/>
      <c r="N12" s="39" t="str">
        <f t="shared" si="0"/>
        <v/>
      </c>
      <c r="O12" s="56" t="str">
        <f t="shared" si="1"/>
        <v/>
      </c>
      <c r="P12" s="18"/>
    </row>
    <row r="13" customHeight="1" spans="1:16">
      <c r="A13" s="14"/>
      <c r="B13" s="14"/>
      <c r="C13" s="14"/>
      <c r="D13" s="14"/>
      <c r="E13" s="14"/>
      <c r="F13" s="14"/>
      <c r="G13" s="14"/>
      <c r="H13" s="104"/>
      <c r="I13" s="14"/>
      <c r="J13" s="113"/>
      <c r="K13" s="17"/>
      <c r="L13" s="17"/>
      <c r="M13" s="17"/>
      <c r="N13" s="39" t="str">
        <f t="shared" si="0"/>
        <v/>
      </c>
      <c r="O13" s="56" t="str">
        <f t="shared" si="1"/>
        <v/>
      </c>
      <c r="P13" s="18"/>
    </row>
    <row r="14" customHeight="1" spans="1:16">
      <c r="A14" s="14"/>
      <c r="B14" s="14"/>
      <c r="C14" s="14"/>
      <c r="D14" s="14"/>
      <c r="E14" s="14"/>
      <c r="F14" s="14"/>
      <c r="G14" s="14"/>
      <c r="H14" s="104"/>
      <c r="I14" s="14"/>
      <c r="J14" s="113"/>
      <c r="K14" s="17"/>
      <c r="L14" s="17"/>
      <c r="M14" s="17"/>
      <c r="N14" s="39" t="str">
        <f t="shared" si="0"/>
        <v/>
      </c>
      <c r="O14" s="56" t="str">
        <f t="shared" si="1"/>
        <v/>
      </c>
      <c r="P14" s="18"/>
    </row>
    <row r="15" customHeight="1" spans="1:16">
      <c r="A15" s="14"/>
      <c r="B15" s="14"/>
      <c r="C15" s="14"/>
      <c r="D15" s="14"/>
      <c r="E15" s="14"/>
      <c r="F15" s="14"/>
      <c r="G15" s="14"/>
      <c r="H15" s="104"/>
      <c r="I15" s="14"/>
      <c r="J15" s="113"/>
      <c r="K15" s="17"/>
      <c r="L15" s="19"/>
      <c r="M15" s="17"/>
      <c r="N15" s="39" t="str">
        <f t="shared" si="0"/>
        <v/>
      </c>
      <c r="O15" s="56" t="str">
        <f t="shared" si="1"/>
        <v/>
      </c>
      <c r="P15" s="18"/>
    </row>
    <row r="16" customHeight="1" spans="1:16">
      <c r="A16" s="14"/>
      <c r="B16" s="14"/>
      <c r="C16" s="14"/>
      <c r="D16" s="14"/>
      <c r="E16" s="14"/>
      <c r="F16" s="14"/>
      <c r="G16" s="14"/>
      <c r="H16" s="104"/>
      <c r="I16" s="14"/>
      <c r="J16" s="113"/>
      <c r="K16" s="17"/>
      <c r="L16" s="19"/>
      <c r="M16" s="17"/>
      <c r="N16" s="39" t="str">
        <f t="shared" si="0"/>
        <v/>
      </c>
      <c r="O16" s="56" t="str">
        <f t="shared" si="1"/>
        <v/>
      </c>
      <c r="P16" s="18"/>
    </row>
    <row r="17" customHeight="1" spans="1:16">
      <c r="A17" s="14"/>
      <c r="B17" s="14"/>
      <c r="C17" s="14"/>
      <c r="D17" s="14"/>
      <c r="E17" s="14"/>
      <c r="F17" s="14"/>
      <c r="G17" s="14"/>
      <c r="H17" s="104"/>
      <c r="I17" s="14"/>
      <c r="J17" s="113"/>
      <c r="K17" s="17"/>
      <c r="L17" s="19"/>
      <c r="M17" s="17"/>
      <c r="N17" s="39" t="str">
        <f t="shared" si="0"/>
        <v/>
      </c>
      <c r="O17" s="56" t="str">
        <f t="shared" si="1"/>
        <v/>
      </c>
      <c r="P17" s="18"/>
    </row>
    <row r="18" customHeight="1" spans="1:16">
      <c r="A18" s="14"/>
      <c r="B18" s="14"/>
      <c r="C18" s="14"/>
      <c r="D18" s="14"/>
      <c r="E18" s="14"/>
      <c r="F18" s="14"/>
      <c r="G18" s="14"/>
      <c r="H18" s="104"/>
      <c r="I18" s="14"/>
      <c r="J18" s="113"/>
      <c r="K18" s="17"/>
      <c r="L18" s="19"/>
      <c r="M18" s="17"/>
      <c r="N18" s="39" t="str">
        <f t="shared" si="0"/>
        <v/>
      </c>
      <c r="O18" s="56" t="str">
        <f t="shared" si="1"/>
        <v/>
      </c>
      <c r="P18" s="18"/>
    </row>
    <row r="19" customHeight="1" spans="1:16">
      <c r="A19" s="14"/>
      <c r="B19" s="14"/>
      <c r="C19" s="14"/>
      <c r="D19" s="14"/>
      <c r="E19" s="14"/>
      <c r="F19" s="14"/>
      <c r="G19" s="14"/>
      <c r="H19" s="104"/>
      <c r="I19" s="14"/>
      <c r="J19" s="113"/>
      <c r="K19" s="17"/>
      <c r="L19" s="19"/>
      <c r="M19" s="17"/>
      <c r="N19" s="39" t="str">
        <f t="shared" si="0"/>
        <v/>
      </c>
      <c r="O19" s="56" t="str">
        <f t="shared" si="1"/>
        <v/>
      </c>
      <c r="P19" s="18"/>
    </row>
    <row r="20" customHeight="1" spans="1:16">
      <c r="A20" s="14"/>
      <c r="B20" s="14"/>
      <c r="C20" s="14"/>
      <c r="D20" s="14"/>
      <c r="E20" s="14"/>
      <c r="F20" s="14"/>
      <c r="G20" s="14"/>
      <c r="H20" s="104"/>
      <c r="I20" s="14"/>
      <c r="J20" s="113"/>
      <c r="K20" s="17"/>
      <c r="L20" s="19"/>
      <c r="M20" s="17"/>
      <c r="N20" s="39" t="str">
        <f t="shared" si="0"/>
        <v/>
      </c>
      <c r="O20" s="56" t="str">
        <f t="shared" si="1"/>
        <v/>
      </c>
      <c r="P20" s="18"/>
    </row>
    <row r="21" customHeight="1" spans="1:16">
      <c r="A21" s="14"/>
      <c r="B21" s="14"/>
      <c r="C21" s="14"/>
      <c r="D21" s="14"/>
      <c r="E21" s="14"/>
      <c r="F21" s="14"/>
      <c r="G21" s="14"/>
      <c r="H21" s="104"/>
      <c r="I21" s="14"/>
      <c r="J21" s="113"/>
      <c r="K21" s="17"/>
      <c r="L21" s="19"/>
      <c r="M21" s="17"/>
      <c r="N21" s="39" t="str">
        <f t="shared" si="0"/>
        <v/>
      </c>
      <c r="O21" s="56" t="str">
        <f t="shared" si="1"/>
        <v/>
      </c>
      <c r="P21" s="18"/>
    </row>
    <row r="22" customHeight="1" spans="1:16">
      <c r="A22" s="14"/>
      <c r="B22" s="14"/>
      <c r="C22" s="14"/>
      <c r="D22" s="14"/>
      <c r="E22" s="14"/>
      <c r="F22" s="14"/>
      <c r="G22" s="14"/>
      <c r="H22" s="104"/>
      <c r="I22" s="14"/>
      <c r="J22" s="113"/>
      <c r="K22" s="17"/>
      <c r="L22" s="19"/>
      <c r="M22" s="17"/>
      <c r="N22" s="39" t="str">
        <f t="shared" si="0"/>
        <v/>
      </c>
      <c r="O22" s="56" t="str">
        <f t="shared" si="1"/>
        <v/>
      </c>
      <c r="P22" s="18"/>
    </row>
    <row r="23" customHeight="1" spans="1:16">
      <c r="A23" s="14"/>
      <c r="B23" s="14"/>
      <c r="C23" s="14"/>
      <c r="D23" s="14"/>
      <c r="E23" s="14"/>
      <c r="F23" s="14"/>
      <c r="G23" s="14"/>
      <c r="H23" s="104"/>
      <c r="I23" s="14"/>
      <c r="J23" s="113"/>
      <c r="K23" s="17"/>
      <c r="L23" s="19"/>
      <c r="M23" s="17"/>
      <c r="N23" s="39" t="str">
        <f t="shared" si="0"/>
        <v/>
      </c>
      <c r="O23" s="56" t="str">
        <f t="shared" si="1"/>
        <v/>
      </c>
      <c r="P23" s="18"/>
    </row>
    <row r="24" customHeight="1" spans="1:16">
      <c r="A24" s="14"/>
      <c r="B24" s="14"/>
      <c r="C24" s="14"/>
      <c r="D24" s="14"/>
      <c r="E24" s="14"/>
      <c r="F24" s="14"/>
      <c r="G24" s="14"/>
      <c r="H24" s="104"/>
      <c r="I24" s="14"/>
      <c r="J24" s="113"/>
      <c r="K24" s="17"/>
      <c r="L24" s="19"/>
      <c r="M24" s="17"/>
      <c r="N24" s="39" t="str">
        <f t="shared" si="0"/>
        <v/>
      </c>
      <c r="O24" s="56" t="str">
        <f t="shared" si="1"/>
        <v/>
      </c>
      <c r="P24" s="18"/>
    </row>
    <row r="25" customHeight="1" spans="1:16">
      <c r="A25" s="14"/>
      <c r="B25" s="14"/>
      <c r="C25" s="14"/>
      <c r="D25" s="14"/>
      <c r="E25" s="14"/>
      <c r="F25" s="14"/>
      <c r="G25" s="14"/>
      <c r="H25" s="104"/>
      <c r="I25" s="14"/>
      <c r="J25" s="113"/>
      <c r="K25" s="17"/>
      <c r="L25" s="19"/>
      <c r="M25" s="17"/>
      <c r="N25" s="39" t="str">
        <f t="shared" si="0"/>
        <v/>
      </c>
      <c r="O25" s="56" t="str">
        <f t="shared" si="1"/>
        <v/>
      </c>
      <c r="P25" s="18"/>
    </row>
    <row r="26" customHeight="1" spans="1:16">
      <c r="A26" s="14"/>
      <c r="B26" s="14"/>
      <c r="C26" s="14"/>
      <c r="D26" s="14"/>
      <c r="E26" s="14"/>
      <c r="F26" s="14"/>
      <c r="G26" s="14"/>
      <c r="H26" s="104"/>
      <c r="I26" s="14"/>
      <c r="J26" s="113"/>
      <c r="K26" s="17"/>
      <c r="L26" s="17"/>
      <c r="M26" s="17"/>
      <c r="N26" s="39" t="str">
        <f t="shared" si="0"/>
        <v/>
      </c>
      <c r="O26" s="56" t="str">
        <f t="shared" si="1"/>
        <v/>
      </c>
      <c r="P26" s="18"/>
    </row>
    <row r="27" customHeight="1" spans="1:16">
      <c r="A27" s="14"/>
      <c r="B27" s="14"/>
      <c r="C27" s="14"/>
      <c r="D27" s="14"/>
      <c r="E27" s="14"/>
      <c r="F27" s="14"/>
      <c r="G27" s="14"/>
      <c r="H27" s="104"/>
      <c r="I27" s="14"/>
      <c r="J27" s="113"/>
      <c r="K27" s="17"/>
      <c r="L27" s="17"/>
      <c r="M27" s="17"/>
      <c r="N27" s="39" t="str">
        <f t="shared" si="0"/>
        <v/>
      </c>
      <c r="O27" s="56" t="str">
        <f t="shared" si="1"/>
        <v/>
      </c>
      <c r="P27" s="18"/>
    </row>
    <row r="28" customHeight="1" spans="1:16">
      <c r="A28" s="20" t="s">
        <v>282</v>
      </c>
      <c r="B28" s="89"/>
      <c r="C28" s="89"/>
      <c r="D28" s="89"/>
      <c r="E28" s="89"/>
      <c r="F28" s="89"/>
      <c r="G28" s="89"/>
      <c r="H28" s="89"/>
      <c r="I28" s="89"/>
      <c r="J28" s="113"/>
      <c r="K28" s="17">
        <f>SUM(K7:K27)</f>
        <v>0</v>
      </c>
      <c r="L28" s="17">
        <f>SUM(L7:L27)</f>
        <v>0</v>
      </c>
      <c r="M28" s="17">
        <f>SUM(M7:M27)</f>
        <v>0</v>
      </c>
      <c r="N28" s="39" t="str">
        <f t="shared" si="0"/>
        <v/>
      </c>
      <c r="O28" s="56" t="str">
        <f t="shared" si="1"/>
        <v/>
      </c>
      <c r="P28" s="18"/>
    </row>
    <row r="29" customHeight="1" spans="1:16">
      <c r="A29" s="22" t="e">
        <f>#REF!&amp;#REF!</f>
        <v>#REF!</v>
      </c>
      <c r="B29" s="9"/>
      <c r="C29" s="9"/>
      <c r="D29" s="9"/>
      <c r="E29" s="9"/>
      <c r="F29" s="9"/>
      <c r="G29" s="9"/>
      <c r="H29" s="9"/>
      <c r="I29" s="9"/>
      <c r="J29" s="112"/>
      <c r="K29" s="9"/>
      <c r="L29" s="9"/>
      <c r="M29" s="8" t="e">
        <f>"评估人员："&amp;#REF!</f>
        <v>#REF!</v>
      </c>
      <c r="N29" s="23"/>
      <c r="O29" s="23"/>
      <c r="P29" s="9"/>
    </row>
    <row r="30" customHeight="1" spans="1:16">
      <c r="A30" s="22" t="e">
        <f>CONCATENATE(#REF!,#REF!,#REF!,#REF!,#REF!,#REF!,#REF!)</f>
        <v>#REF!</v>
      </c>
      <c r="B30" s="9"/>
      <c r="C30" s="9"/>
      <c r="D30" s="9"/>
      <c r="E30" s="9"/>
      <c r="F30" s="9"/>
      <c r="G30" s="9"/>
      <c r="H30" s="9"/>
      <c r="I30" s="9"/>
      <c r="J30" s="112"/>
      <c r="K30" s="9"/>
      <c r="L30" s="9"/>
      <c r="M30" s="23"/>
      <c r="N30" s="23"/>
      <c r="O30" s="23"/>
      <c r="P30" s="9"/>
    </row>
  </sheetData>
  <mergeCells count="4">
    <mergeCell ref="A2:P2"/>
    <mergeCell ref="A3:P3"/>
    <mergeCell ref="A4:P4"/>
    <mergeCell ref="A28:I28"/>
  </mergeCells>
  <hyperlinks>
    <hyperlink ref="A1" location="索引目录!E56" display="返回索引页"/>
    <hyperlink ref="B1" location="无形资产汇总!B6" display="返回无形资产汇总表"/>
  </hyperlinks>
  <printOptions horizontalCentered="1"/>
  <pageMargins left="0.354166666666667" right="0.354166666666667" top="0.786805555555556" bottom="0.4" header="0.979861111111111" footer="0.4"/>
  <pageSetup paperSize="9" scale="94" fitToHeight="0" orientation="landscape"/>
  <headerFooter alignWithMargins="0">
    <oddHeader>&amp;R&amp;"宋体,常规"&amp;10表&amp;"Times New Roman,常规"4-12-1
&amp;"宋体,常规"共&amp;"Times New Roman,常规"&amp;N&amp;"宋体,常规"页第&amp;"Times New Roman,常规"&amp;P&amp;"宋体,常规"页</oddHeader>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workbookViewId="0">
      <selection activeCell="A3" sqref="A3:P3"/>
    </sheetView>
  </sheetViews>
  <sheetFormatPr defaultColWidth="9" defaultRowHeight="15.75" customHeight="1"/>
  <cols>
    <col min="1" max="1" width="5.58333333333333" customWidth="1"/>
    <col min="2" max="2" width="10.0833333333333" customWidth="1"/>
    <col min="3" max="3" width="14.5833333333333" customWidth="1"/>
    <col min="4" max="4" width="8.75" customWidth="1"/>
    <col min="5" max="7" width="7.83333333333333" customWidth="1"/>
    <col min="8" max="8" width="11.75" customWidth="1"/>
    <col min="9" max="9" width="11.8333333333333" customWidth="1"/>
    <col min="10" max="10" width="13.5833333333333" customWidth="1"/>
    <col min="11" max="11" width="13.5833333333333" customWidth="1" outlineLevel="1"/>
    <col min="12" max="12" width="11.25" customWidth="1" outlineLevel="1"/>
    <col min="13" max="13" width="7.58333333333333" customWidth="1" outlineLevel="1"/>
  </cols>
  <sheetData>
    <row r="1" ht="24" spans="1:14">
      <c r="A1" s="90" t="s">
        <v>126</v>
      </c>
      <c r="B1" s="2" t="s">
        <v>785</v>
      </c>
      <c r="C1" s="2"/>
      <c r="D1" s="2"/>
      <c r="E1" s="2"/>
      <c r="F1" s="2"/>
      <c r="G1" s="2"/>
      <c r="H1" s="2"/>
      <c r="I1" s="3"/>
      <c r="J1" s="3"/>
      <c r="K1" s="4"/>
      <c r="L1" s="4"/>
      <c r="M1" s="4"/>
      <c r="N1" s="3"/>
    </row>
    <row r="2" ht="30" hidden="1" customHeight="1" spans="1:14">
      <c r="A2" s="5" t="s">
        <v>788</v>
      </c>
      <c r="B2" s="5"/>
      <c r="C2" s="5"/>
      <c r="D2" s="5"/>
      <c r="E2" s="5"/>
      <c r="F2" s="5"/>
      <c r="G2" s="5"/>
      <c r="H2" s="5"/>
      <c r="I2" s="5"/>
      <c r="J2" s="5"/>
      <c r="K2" s="5"/>
      <c r="L2" s="5"/>
      <c r="M2" s="5"/>
      <c r="N2" s="5"/>
    </row>
    <row r="3" ht="30" customHeight="1" spans="1:14">
      <c r="A3" s="5" t="s">
        <v>789</v>
      </c>
      <c r="B3" s="5"/>
      <c r="C3" s="5"/>
      <c r="D3" s="5"/>
      <c r="E3" s="5"/>
      <c r="F3" s="5"/>
      <c r="G3" s="5"/>
      <c r="H3" s="5"/>
      <c r="I3" s="5"/>
      <c r="J3" s="5"/>
      <c r="K3" s="5"/>
      <c r="L3" s="5"/>
      <c r="M3" s="5"/>
      <c r="N3" s="5"/>
    </row>
    <row r="4" ht="14.15" customHeight="1" spans="1:14">
      <c r="A4" s="6" t="e">
        <f>CONCATENATE(#REF!,#REF!,#REF!,#REF!,#REF!,#REF!,#REF!)</f>
        <v>#REF!</v>
      </c>
      <c r="B4" s="6"/>
      <c r="C4" s="6"/>
      <c r="D4" s="6"/>
      <c r="E4" s="6"/>
      <c r="F4" s="6"/>
      <c r="G4" s="6"/>
      <c r="H4" s="6"/>
      <c r="I4" s="7"/>
      <c r="J4" s="7"/>
      <c r="K4" s="7"/>
      <c r="L4" s="7"/>
      <c r="M4" s="7"/>
      <c r="N4" s="7"/>
    </row>
    <row r="5" customHeight="1" spans="1:14">
      <c r="A5" s="8" t="e">
        <f>#REF!&amp;#REF!</f>
        <v>#REF!</v>
      </c>
      <c r="B5" s="9"/>
      <c r="C5" s="9"/>
      <c r="D5" s="9"/>
      <c r="E5" s="9"/>
      <c r="F5" s="9"/>
      <c r="G5" s="9"/>
      <c r="H5" s="9"/>
      <c r="I5" s="9"/>
      <c r="J5" s="9"/>
      <c r="K5" s="10"/>
      <c r="L5" s="10"/>
      <c r="M5" s="10"/>
      <c r="N5" s="11" t="s">
        <v>159</v>
      </c>
    </row>
    <row r="6" ht="29.25" customHeight="1" spans="1:14">
      <c r="A6" s="106" t="s">
        <v>161</v>
      </c>
      <c r="B6" s="106" t="s">
        <v>790</v>
      </c>
      <c r="C6" s="107" t="s">
        <v>791</v>
      </c>
      <c r="D6" s="107" t="s">
        <v>792</v>
      </c>
      <c r="E6" s="107" t="s">
        <v>652</v>
      </c>
      <c r="F6" s="107" t="s">
        <v>793</v>
      </c>
      <c r="G6" s="107" t="s">
        <v>794</v>
      </c>
      <c r="H6" s="107" t="s">
        <v>795</v>
      </c>
      <c r="I6" s="107" t="s">
        <v>658</v>
      </c>
      <c r="J6" s="12" t="s">
        <v>196</v>
      </c>
      <c r="K6" s="12" t="s">
        <v>197</v>
      </c>
      <c r="L6" s="57" t="s">
        <v>198</v>
      </c>
      <c r="M6" s="57" t="s">
        <v>269</v>
      </c>
      <c r="N6" s="108" t="s">
        <v>164</v>
      </c>
    </row>
    <row r="7" customHeight="1" spans="1:14">
      <c r="A7" s="14"/>
      <c r="B7" s="14"/>
      <c r="C7" s="14"/>
      <c r="D7" s="14"/>
      <c r="E7" s="14"/>
      <c r="F7" s="104"/>
      <c r="G7" s="14"/>
      <c r="H7" s="14"/>
      <c r="I7" s="17"/>
      <c r="J7" s="12"/>
      <c r="K7" s="12"/>
      <c r="L7" s="39" t="str">
        <f>IF(K7-J7&lt;&gt;0,K7-J7,IF(J7&lt;&gt;0,0,""))</f>
        <v/>
      </c>
      <c r="M7" s="56" t="str">
        <f>IF(J7=0,"",(K7-J7)/J7*100)</f>
        <v/>
      </c>
      <c r="N7" s="18"/>
    </row>
    <row r="8" customHeight="1" spans="1:14">
      <c r="A8" s="14"/>
      <c r="B8" s="14"/>
      <c r="C8" s="14"/>
      <c r="D8" s="14"/>
      <c r="E8" s="14"/>
      <c r="F8" s="104"/>
      <c r="G8" s="14"/>
      <c r="H8" s="14"/>
      <c r="I8" s="17"/>
      <c r="J8" s="17"/>
      <c r="K8" s="17"/>
      <c r="L8" s="39" t="str">
        <f t="shared" ref="L8:L28" si="0">IF(K8-J8&lt;&gt;0,K8-J8,IF(J8&lt;&gt;0,0,""))</f>
        <v/>
      </c>
      <c r="M8" s="56" t="str">
        <f t="shared" ref="M8:M28" si="1">IF(J8=0,"",(K8-J8)/J8*100)</f>
        <v/>
      </c>
      <c r="N8" s="18"/>
    </row>
    <row r="9" customHeight="1" spans="1:14">
      <c r="A9" s="14"/>
      <c r="B9" s="14"/>
      <c r="C9" s="14"/>
      <c r="D9" s="14"/>
      <c r="E9" s="14"/>
      <c r="F9" s="104"/>
      <c r="G9" s="14"/>
      <c r="H9" s="14"/>
      <c r="I9" s="17"/>
      <c r="J9" s="17"/>
      <c r="K9" s="17"/>
      <c r="L9" s="39" t="str">
        <f t="shared" si="0"/>
        <v/>
      </c>
      <c r="M9" s="56" t="str">
        <f t="shared" si="1"/>
        <v/>
      </c>
      <c r="N9" s="18"/>
    </row>
    <row r="10" customHeight="1" spans="1:14">
      <c r="A10" s="14"/>
      <c r="B10" s="14"/>
      <c r="C10" s="14"/>
      <c r="D10" s="14"/>
      <c r="E10" s="14"/>
      <c r="F10" s="104"/>
      <c r="G10" s="14"/>
      <c r="H10" s="14"/>
      <c r="I10" s="17"/>
      <c r="J10" s="17"/>
      <c r="K10" s="17"/>
      <c r="L10" s="39" t="str">
        <f t="shared" si="0"/>
        <v/>
      </c>
      <c r="M10" s="56" t="str">
        <f t="shared" si="1"/>
        <v/>
      </c>
      <c r="N10" s="18"/>
    </row>
    <row r="11" customHeight="1" spans="1:14">
      <c r="A11" s="14"/>
      <c r="B11" s="14"/>
      <c r="C11" s="14"/>
      <c r="D11" s="14"/>
      <c r="E11" s="14"/>
      <c r="F11" s="104"/>
      <c r="G11" s="14"/>
      <c r="H11" s="14"/>
      <c r="I11" s="17"/>
      <c r="J11" s="17"/>
      <c r="K11" s="17"/>
      <c r="L11" s="39" t="str">
        <f t="shared" si="0"/>
        <v/>
      </c>
      <c r="M11" s="56" t="str">
        <f t="shared" si="1"/>
        <v/>
      </c>
      <c r="N11" s="18"/>
    </row>
    <row r="12" customHeight="1" spans="1:14">
      <c r="A12" s="14"/>
      <c r="B12" s="14"/>
      <c r="C12" s="14"/>
      <c r="D12" s="14"/>
      <c r="E12" s="14"/>
      <c r="F12" s="104"/>
      <c r="G12" s="14"/>
      <c r="H12" s="14"/>
      <c r="I12" s="17"/>
      <c r="J12" s="17"/>
      <c r="K12" s="17"/>
      <c r="L12" s="39" t="str">
        <f t="shared" si="0"/>
        <v/>
      </c>
      <c r="M12" s="56" t="str">
        <f t="shared" si="1"/>
        <v/>
      </c>
      <c r="N12" s="18"/>
    </row>
    <row r="13" customHeight="1" spans="1:14">
      <c r="A13" s="14"/>
      <c r="B13" s="14"/>
      <c r="C13" s="14"/>
      <c r="D13" s="14"/>
      <c r="E13" s="14"/>
      <c r="F13" s="104"/>
      <c r="G13" s="14"/>
      <c r="H13" s="14"/>
      <c r="I13" s="17"/>
      <c r="J13" s="17"/>
      <c r="K13" s="17"/>
      <c r="L13" s="39" t="str">
        <f t="shared" si="0"/>
        <v/>
      </c>
      <c r="M13" s="56" t="str">
        <f t="shared" si="1"/>
        <v/>
      </c>
      <c r="N13" s="18"/>
    </row>
    <row r="14" customHeight="1" spans="1:14">
      <c r="A14" s="14"/>
      <c r="B14" s="14"/>
      <c r="C14" s="14"/>
      <c r="D14" s="14"/>
      <c r="E14" s="14"/>
      <c r="F14" s="104"/>
      <c r="G14" s="14"/>
      <c r="H14" s="14"/>
      <c r="I14" s="17"/>
      <c r="J14" s="17"/>
      <c r="K14" s="17"/>
      <c r="L14" s="39" t="str">
        <f t="shared" si="0"/>
        <v/>
      </c>
      <c r="M14" s="56" t="str">
        <f t="shared" si="1"/>
        <v/>
      </c>
      <c r="N14" s="18"/>
    </row>
    <row r="15" customHeight="1" spans="1:14">
      <c r="A15" s="14"/>
      <c r="B15" s="14"/>
      <c r="C15" s="14"/>
      <c r="D15" s="14"/>
      <c r="E15" s="14"/>
      <c r="F15" s="104"/>
      <c r="G15" s="14"/>
      <c r="H15" s="14"/>
      <c r="I15" s="17"/>
      <c r="J15" s="19"/>
      <c r="K15" s="17"/>
      <c r="L15" s="39" t="str">
        <f t="shared" si="0"/>
        <v/>
      </c>
      <c r="M15" s="56" t="str">
        <f t="shared" si="1"/>
        <v/>
      </c>
      <c r="N15" s="18"/>
    </row>
    <row r="16" customHeight="1" spans="1:14">
      <c r="A16" s="14"/>
      <c r="B16" s="14"/>
      <c r="C16" s="14"/>
      <c r="D16" s="14"/>
      <c r="E16" s="14"/>
      <c r="F16" s="104"/>
      <c r="G16" s="14"/>
      <c r="H16" s="14"/>
      <c r="I16" s="17"/>
      <c r="J16" s="19"/>
      <c r="K16" s="17"/>
      <c r="L16" s="39" t="str">
        <f t="shared" si="0"/>
        <v/>
      </c>
      <c r="M16" s="56" t="str">
        <f t="shared" si="1"/>
        <v/>
      </c>
      <c r="N16" s="18"/>
    </row>
    <row r="17" customHeight="1" spans="1:14">
      <c r="A17" s="14"/>
      <c r="B17" s="14"/>
      <c r="C17" s="14"/>
      <c r="D17" s="14"/>
      <c r="E17" s="14"/>
      <c r="F17" s="104"/>
      <c r="G17" s="14"/>
      <c r="H17" s="14"/>
      <c r="I17" s="17"/>
      <c r="J17" s="19"/>
      <c r="K17" s="17"/>
      <c r="L17" s="39" t="str">
        <f t="shared" si="0"/>
        <v/>
      </c>
      <c r="M17" s="56" t="str">
        <f t="shared" si="1"/>
        <v/>
      </c>
      <c r="N17" s="18"/>
    </row>
    <row r="18" customHeight="1" spans="1:14">
      <c r="A18" s="14"/>
      <c r="B18" s="14"/>
      <c r="C18" s="14"/>
      <c r="D18" s="14"/>
      <c r="E18" s="14"/>
      <c r="F18" s="104"/>
      <c r="G18" s="14"/>
      <c r="H18" s="14"/>
      <c r="I18" s="17"/>
      <c r="J18" s="19"/>
      <c r="K18" s="17"/>
      <c r="L18" s="39" t="str">
        <f t="shared" si="0"/>
        <v/>
      </c>
      <c r="M18" s="56" t="str">
        <f t="shared" si="1"/>
        <v/>
      </c>
      <c r="N18" s="18"/>
    </row>
    <row r="19" customHeight="1" spans="1:14">
      <c r="A19" s="14"/>
      <c r="B19" s="14"/>
      <c r="C19" s="14"/>
      <c r="D19" s="14"/>
      <c r="E19" s="14"/>
      <c r="F19" s="104"/>
      <c r="G19" s="14"/>
      <c r="H19" s="14"/>
      <c r="I19" s="17"/>
      <c r="J19" s="19"/>
      <c r="K19" s="17"/>
      <c r="L19" s="39" t="str">
        <f t="shared" si="0"/>
        <v/>
      </c>
      <c r="M19" s="56" t="str">
        <f t="shared" si="1"/>
        <v/>
      </c>
      <c r="N19" s="18"/>
    </row>
    <row r="20" customHeight="1" spans="1:14">
      <c r="A20" s="14"/>
      <c r="B20" s="14"/>
      <c r="C20" s="14"/>
      <c r="D20" s="14"/>
      <c r="E20" s="14"/>
      <c r="F20" s="104"/>
      <c r="G20" s="14"/>
      <c r="H20" s="14"/>
      <c r="I20" s="17"/>
      <c r="J20" s="19"/>
      <c r="K20" s="17"/>
      <c r="L20" s="39" t="str">
        <f t="shared" si="0"/>
        <v/>
      </c>
      <c r="M20" s="56" t="str">
        <f t="shared" si="1"/>
        <v/>
      </c>
      <c r="N20" s="18"/>
    </row>
    <row r="21" customHeight="1" spans="1:14">
      <c r="A21" s="14"/>
      <c r="B21" s="14"/>
      <c r="C21" s="14"/>
      <c r="D21" s="14"/>
      <c r="E21" s="14"/>
      <c r="F21" s="104"/>
      <c r="G21" s="14"/>
      <c r="H21" s="14"/>
      <c r="I21" s="17"/>
      <c r="J21" s="19"/>
      <c r="K21" s="17"/>
      <c r="L21" s="39" t="str">
        <f t="shared" si="0"/>
        <v/>
      </c>
      <c r="M21" s="56" t="str">
        <f t="shared" si="1"/>
        <v/>
      </c>
      <c r="N21" s="18"/>
    </row>
    <row r="22" customHeight="1" spans="1:14">
      <c r="A22" s="14"/>
      <c r="B22" s="14"/>
      <c r="C22" s="14"/>
      <c r="D22" s="14"/>
      <c r="E22" s="14"/>
      <c r="F22" s="104"/>
      <c r="G22" s="14"/>
      <c r="H22" s="14"/>
      <c r="I22" s="17"/>
      <c r="J22" s="19"/>
      <c r="K22" s="17"/>
      <c r="L22" s="39" t="str">
        <f t="shared" si="0"/>
        <v/>
      </c>
      <c r="M22" s="56" t="str">
        <f t="shared" si="1"/>
        <v/>
      </c>
      <c r="N22" s="18"/>
    </row>
    <row r="23" customHeight="1" spans="1:14">
      <c r="A23" s="14"/>
      <c r="B23" s="14"/>
      <c r="C23" s="14"/>
      <c r="D23" s="14"/>
      <c r="E23" s="14"/>
      <c r="F23" s="104"/>
      <c r="G23" s="14"/>
      <c r="H23" s="14"/>
      <c r="I23" s="17"/>
      <c r="J23" s="19"/>
      <c r="K23" s="17"/>
      <c r="L23" s="39" t="str">
        <f t="shared" si="0"/>
        <v/>
      </c>
      <c r="M23" s="56" t="str">
        <f t="shared" si="1"/>
        <v/>
      </c>
      <c r="N23" s="18"/>
    </row>
    <row r="24" customHeight="1" spans="1:14">
      <c r="A24" s="14"/>
      <c r="B24" s="14"/>
      <c r="C24" s="14"/>
      <c r="D24" s="14"/>
      <c r="E24" s="14"/>
      <c r="F24" s="104"/>
      <c r="G24" s="14"/>
      <c r="H24" s="14"/>
      <c r="I24" s="17"/>
      <c r="J24" s="19"/>
      <c r="K24" s="17"/>
      <c r="L24" s="39" t="str">
        <f t="shared" si="0"/>
        <v/>
      </c>
      <c r="M24" s="56" t="str">
        <f t="shared" si="1"/>
        <v/>
      </c>
      <c r="N24" s="18"/>
    </row>
    <row r="25" customHeight="1" spans="1:14">
      <c r="A25" s="14"/>
      <c r="B25" s="14"/>
      <c r="C25" s="14"/>
      <c r="D25" s="14"/>
      <c r="E25" s="14"/>
      <c r="F25" s="104"/>
      <c r="G25" s="14"/>
      <c r="H25" s="14"/>
      <c r="I25" s="17"/>
      <c r="J25" s="19"/>
      <c r="K25" s="17"/>
      <c r="L25" s="39" t="str">
        <f t="shared" si="0"/>
        <v/>
      </c>
      <c r="M25" s="56" t="str">
        <f t="shared" si="1"/>
        <v/>
      </c>
      <c r="N25" s="18"/>
    </row>
    <row r="26" customHeight="1" spans="1:14">
      <c r="A26" s="14"/>
      <c r="B26" s="14"/>
      <c r="C26" s="14"/>
      <c r="D26" s="14"/>
      <c r="E26" s="14"/>
      <c r="F26" s="104"/>
      <c r="G26" s="14"/>
      <c r="H26" s="14"/>
      <c r="I26" s="17"/>
      <c r="J26" s="17"/>
      <c r="K26" s="17"/>
      <c r="L26" s="39" t="str">
        <f t="shared" si="0"/>
        <v/>
      </c>
      <c r="M26" s="56" t="str">
        <f t="shared" si="1"/>
        <v/>
      </c>
      <c r="N26" s="18"/>
    </row>
    <row r="27" customHeight="1" spans="1:14">
      <c r="A27" s="14"/>
      <c r="B27" s="14"/>
      <c r="C27" s="14"/>
      <c r="D27" s="14"/>
      <c r="E27" s="14"/>
      <c r="F27" s="104"/>
      <c r="G27" s="14"/>
      <c r="H27" s="14"/>
      <c r="I27" s="17"/>
      <c r="J27" s="17"/>
      <c r="K27" s="17"/>
      <c r="L27" s="39" t="str">
        <f t="shared" si="0"/>
        <v/>
      </c>
      <c r="M27" s="56" t="str">
        <f t="shared" si="1"/>
        <v/>
      </c>
      <c r="N27" s="18"/>
    </row>
    <row r="28" customHeight="1" spans="1:14">
      <c r="A28" s="20" t="s">
        <v>282</v>
      </c>
      <c r="B28" s="89"/>
      <c r="C28" s="89"/>
      <c r="D28" s="89"/>
      <c r="E28" s="89"/>
      <c r="F28" s="89"/>
      <c r="G28" s="89"/>
      <c r="H28" s="89"/>
      <c r="I28" s="17">
        <f>SUM(I7:I27)</f>
        <v>0</v>
      </c>
      <c r="J28" s="17">
        <f>SUM(J7:J27)</f>
        <v>0</v>
      </c>
      <c r="K28" s="17">
        <f>SUM(K7:K27)</f>
        <v>0</v>
      </c>
      <c r="L28" s="39" t="str">
        <f t="shared" si="0"/>
        <v/>
      </c>
      <c r="M28" s="56" t="str">
        <f t="shared" si="1"/>
        <v/>
      </c>
      <c r="N28" s="18"/>
    </row>
    <row r="29" customHeight="1" spans="1:14">
      <c r="A29" s="22" t="e">
        <f>#REF!&amp;#REF!</f>
        <v>#REF!</v>
      </c>
      <c r="B29" s="9"/>
      <c r="C29" s="9"/>
      <c r="D29" s="9"/>
      <c r="E29" s="9"/>
      <c r="F29" s="9"/>
      <c r="G29" s="9"/>
      <c r="H29" s="9"/>
      <c r="I29" s="9"/>
      <c r="J29" s="9"/>
      <c r="K29" s="8" t="e">
        <f>"评估人员："&amp;#REF!</f>
        <v>#REF!</v>
      </c>
      <c r="L29" s="23"/>
      <c r="M29" s="23"/>
      <c r="N29" s="9"/>
    </row>
    <row r="30" customHeight="1" spans="1:14">
      <c r="A30" s="22" t="e">
        <f>CONCATENATE(#REF!,#REF!,#REF!,#REF!,#REF!,#REF!,#REF!)</f>
        <v>#REF!</v>
      </c>
      <c r="B30" s="9"/>
      <c r="C30" s="9"/>
      <c r="D30" s="9"/>
      <c r="E30" s="9"/>
      <c r="F30" s="9"/>
      <c r="G30" s="9"/>
      <c r="H30" s="9"/>
      <c r="I30" s="9"/>
      <c r="J30" s="9"/>
      <c r="K30" s="23"/>
      <c r="L30" s="23"/>
      <c r="M30" s="23"/>
      <c r="N30" s="9"/>
    </row>
  </sheetData>
  <mergeCells count="4">
    <mergeCell ref="A2:N2"/>
    <mergeCell ref="A3:N3"/>
    <mergeCell ref="A4:N4"/>
    <mergeCell ref="A28:H28"/>
  </mergeCells>
  <dataValidations count="1">
    <dataValidation type="list" allowBlank="1" showInputMessage="1" showErrorMessage="1" sqref="B7:B27">
      <formula1>"探矿权,采矿权"</formula1>
    </dataValidation>
  </dataValidations>
  <hyperlinks>
    <hyperlink ref="A1" location="索引目录!E57" display="返回索引页"/>
    <hyperlink ref="B1" location="无形资产汇总!B7" display="返回无形资产汇总表"/>
  </hyperlinks>
  <printOptions horizontalCentered="1"/>
  <pageMargins left="0.354166666666667" right="0.354166666666667" top="0.786805555555556" bottom="0.393055555555556" header="0.984027777777778" footer="0.393055555555556"/>
  <pageSetup paperSize="9" scale="93" fitToHeight="0" orientation="landscape"/>
  <headerFooter alignWithMargins="0">
    <oddHeader>&amp;R&amp;"宋体,常规"&amp;10表&amp;"Times New Roman,常规"4-12-2
&amp;"宋体,常规"共&amp;"Times New Roman,常规"&amp;N&amp;"宋体,常规"页第&amp;"Times New Roman,常规"&amp;P&amp;"宋体,常规"页</oddHeader>
  </headerFooter>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75" customWidth="1"/>
    <col min="2" max="2" width="25.0833333333333" customWidth="1"/>
    <col min="3" max="3" width="8.5" customWidth="1"/>
    <col min="4" max="4" width="9.08333333333333" customWidth="1"/>
    <col min="5" max="6" width="13.3333333333333" customWidth="1"/>
    <col min="7" max="7" width="6.33333333333333" customWidth="1"/>
    <col min="8" max="8" width="14.25" customWidth="1" outlineLevel="1"/>
    <col min="9" max="9" width="10.5833333333333" customWidth="1" outlineLevel="1"/>
    <col min="10" max="10" width="7.58333333333333" customWidth="1" outlineLevel="1"/>
    <col min="11" max="11" width="11" customWidth="1"/>
  </cols>
  <sheetData>
    <row r="1" ht="15.6" spans="1:11">
      <c r="A1" s="90" t="s">
        <v>126</v>
      </c>
      <c r="B1" s="2" t="s">
        <v>785</v>
      </c>
      <c r="C1" s="2"/>
      <c r="D1" s="3"/>
      <c r="E1" s="3"/>
      <c r="F1" s="3"/>
      <c r="G1" s="3"/>
      <c r="H1" s="4"/>
      <c r="I1" s="4"/>
      <c r="J1" s="4"/>
      <c r="K1" s="3"/>
    </row>
    <row r="2" ht="30" hidden="1" customHeight="1" spans="1:11">
      <c r="A2" s="5" t="s">
        <v>796</v>
      </c>
      <c r="B2" s="5"/>
      <c r="C2" s="5"/>
      <c r="D2" s="5"/>
      <c r="E2" s="5"/>
      <c r="F2" s="5"/>
      <c r="G2" s="5"/>
      <c r="H2" s="5"/>
      <c r="I2" s="5"/>
      <c r="J2" s="5"/>
      <c r="K2" s="5"/>
    </row>
    <row r="3" ht="30" customHeight="1" spans="1:11">
      <c r="A3" s="5" t="s">
        <v>797</v>
      </c>
      <c r="B3" s="5"/>
      <c r="C3" s="5"/>
      <c r="D3" s="5"/>
      <c r="E3" s="5"/>
      <c r="F3" s="5"/>
      <c r="G3" s="5"/>
      <c r="H3" s="5"/>
      <c r="I3" s="5"/>
      <c r="J3" s="5"/>
      <c r="K3" s="5"/>
    </row>
    <row r="4" ht="14.15" customHeight="1" spans="1:11">
      <c r="A4" s="6" t="e">
        <f>CONCATENATE(#REF!,#REF!,#REF!,#REF!,#REF!,#REF!,#REF!)</f>
        <v>#REF!</v>
      </c>
      <c r="B4" s="6"/>
      <c r="C4" s="6"/>
      <c r="D4" s="6"/>
      <c r="E4" s="6"/>
      <c r="F4" s="6"/>
      <c r="G4" s="7"/>
      <c r="H4" s="7"/>
      <c r="I4" s="7"/>
      <c r="J4" s="7"/>
      <c r="K4" s="7"/>
    </row>
    <row r="5" customHeight="1" spans="1:11">
      <c r="A5" s="8" t="e">
        <f>#REF!&amp;#REF!</f>
        <v>#REF!</v>
      </c>
      <c r="B5" s="9"/>
      <c r="C5" s="9"/>
      <c r="D5" s="9"/>
      <c r="E5" s="9"/>
      <c r="F5" s="9"/>
      <c r="G5" s="9"/>
      <c r="H5" s="10"/>
      <c r="I5" s="10"/>
      <c r="J5" s="10"/>
      <c r="K5" s="11" t="s">
        <v>159</v>
      </c>
    </row>
    <row r="6" ht="28" customHeight="1" spans="1:11">
      <c r="A6" s="57" t="s">
        <v>161</v>
      </c>
      <c r="B6" s="12" t="s">
        <v>798</v>
      </c>
      <c r="C6" s="57" t="s">
        <v>652</v>
      </c>
      <c r="D6" s="57" t="s">
        <v>799</v>
      </c>
      <c r="E6" s="57" t="s">
        <v>658</v>
      </c>
      <c r="F6" s="13" t="s">
        <v>196</v>
      </c>
      <c r="G6" s="57" t="s">
        <v>800</v>
      </c>
      <c r="H6" s="57" t="s">
        <v>197</v>
      </c>
      <c r="I6" s="57" t="s">
        <v>198</v>
      </c>
      <c r="J6" s="57" t="s">
        <v>269</v>
      </c>
      <c r="K6" s="57" t="s">
        <v>164</v>
      </c>
    </row>
    <row r="7" customHeight="1" spans="1:11">
      <c r="A7" s="14"/>
      <c r="B7" s="15"/>
      <c r="C7" s="15"/>
      <c r="D7" s="104"/>
      <c r="E7" s="17"/>
      <c r="F7" s="19"/>
      <c r="G7" s="104"/>
      <c r="H7" s="17"/>
      <c r="I7" s="39" t="str">
        <f>IF(H7-F7&lt;&gt;0,H7-F7,IF(F7&lt;&gt;0,0,""))</f>
        <v/>
      </c>
      <c r="J7" s="56" t="str">
        <f>IF(F7=0,"",(H7-F7)/F7*100)</f>
        <v/>
      </c>
      <c r="K7" s="18"/>
    </row>
    <row r="8" customHeight="1" spans="1:11">
      <c r="A8" s="14"/>
      <c r="B8" s="15"/>
      <c r="C8" s="15"/>
      <c r="D8" s="104"/>
      <c r="E8" s="17"/>
      <c r="F8" s="19"/>
      <c r="G8" s="104"/>
      <c r="H8" s="17"/>
      <c r="I8" s="39" t="str">
        <f t="shared" ref="I8:I28" si="0">IF(H8-F8&lt;&gt;0,H8-F8,IF(F8&lt;&gt;0,0,""))</f>
        <v/>
      </c>
      <c r="J8" s="56" t="str">
        <f t="shared" ref="J8:J28" si="1">IF(F8=0,"",(H8-F8)/F8*100)</f>
        <v/>
      </c>
      <c r="K8" s="18"/>
    </row>
    <row r="9" customHeight="1" spans="1:11">
      <c r="A9" s="14"/>
      <c r="B9" s="15"/>
      <c r="C9" s="15"/>
      <c r="D9" s="104"/>
      <c r="E9" s="17"/>
      <c r="F9" s="19"/>
      <c r="G9" s="104"/>
      <c r="H9" s="17"/>
      <c r="I9" s="39" t="str">
        <f t="shared" si="0"/>
        <v/>
      </c>
      <c r="J9" s="56" t="str">
        <f t="shared" si="1"/>
        <v/>
      </c>
      <c r="K9" s="18"/>
    </row>
    <row r="10" customHeight="1" spans="1:11">
      <c r="A10" s="14"/>
      <c r="B10" s="15"/>
      <c r="C10" s="15"/>
      <c r="D10" s="104"/>
      <c r="E10" s="17"/>
      <c r="F10" s="19"/>
      <c r="G10" s="104"/>
      <c r="H10" s="17"/>
      <c r="I10" s="39" t="str">
        <f t="shared" si="0"/>
        <v/>
      </c>
      <c r="J10" s="56" t="str">
        <f t="shared" si="1"/>
        <v/>
      </c>
      <c r="K10" s="18"/>
    </row>
    <row r="11" customHeight="1" spans="1:11">
      <c r="A11" s="14"/>
      <c r="B11" s="15"/>
      <c r="C11" s="15"/>
      <c r="D11" s="104"/>
      <c r="E11" s="17"/>
      <c r="F11" s="19"/>
      <c r="G11" s="104"/>
      <c r="H11" s="17"/>
      <c r="I11" s="39" t="str">
        <f t="shared" si="0"/>
        <v/>
      </c>
      <c r="J11" s="56" t="str">
        <f t="shared" si="1"/>
        <v/>
      </c>
      <c r="K11" s="18"/>
    </row>
    <row r="12" customHeight="1" spans="1:11">
      <c r="A12" s="14"/>
      <c r="B12" s="15"/>
      <c r="C12" s="15"/>
      <c r="D12" s="104"/>
      <c r="E12" s="17"/>
      <c r="F12" s="19"/>
      <c r="G12" s="104"/>
      <c r="H12" s="17"/>
      <c r="I12" s="39" t="str">
        <f t="shared" si="0"/>
        <v/>
      </c>
      <c r="J12" s="56" t="str">
        <f t="shared" si="1"/>
        <v/>
      </c>
      <c r="K12" s="18"/>
    </row>
    <row r="13" customHeight="1" spans="1:11">
      <c r="A13" s="14"/>
      <c r="B13" s="15"/>
      <c r="C13" s="15"/>
      <c r="D13" s="104"/>
      <c r="E13" s="17"/>
      <c r="F13" s="19"/>
      <c r="G13" s="104"/>
      <c r="H13" s="17"/>
      <c r="I13" s="39" t="str">
        <f t="shared" si="0"/>
        <v/>
      </c>
      <c r="J13" s="56" t="str">
        <f t="shared" si="1"/>
        <v/>
      </c>
      <c r="K13" s="18"/>
    </row>
    <row r="14" customHeight="1" spans="1:11">
      <c r="A14" s="14"/>
      <c r="B14" s="15"/>
      <c r="C14" s="15"/>
      <c r="D14" s="104"/>
      <c r="E14" s="17"/>
      <c r="F14" s="19"/>
      <c r="G14" s="104"/>
      <c r="H14" s="17"/>
      <c r="I14" s="39" t="str">
        <f t="shared" si="0"/>
        <v/>
      </c>
      <c r="J14" s="56" t="str">
        <f t="shared" si="1"/>
        <v/>
      </c>
      <c r="K14" s="18"/>
    </row>
    <row r="15" customHeight="1" spans="1:11">
      <c r="A15" s="14"/>
      <c r="B15" s="15"/>
      <c r="C15" s="15"/>
      <c r="D15" s="104"/>
      <c r="E15" s="17"/>
      <c r="F15" s="19"/>
      <c r="G15" s="104"/>
      <c r="H15" s="17"/>
      <c r="I15" s="39" t="str">
        <f t="shared" si="0"/>
        <v/>
      </c>
      <c r="J15" s="56" t="str">
        <f t="shared" si="1"/>
        <v/>
      </c>
      <c r="K15" s="18"/>
    </row>
    <row r="16" customHeight="1" spans="1:11">
      <c r="A16" s="14"/>
      <c r="B16" s="15"/>
      <c r="C16" s="15"/>
      <c r="D16" s="104"/>
      <c r="E16" s="17"/>
      <c r="F16" s="19"/>
      <c r="G16" s="104"/>
      <c r="H16" s="17"/>
      <c r="I16" s="39" t="str">
        <f t="shared" si="0"/>
        <v/>
      </c>
      <c r="J16" s="56" t="str">
        <f t="shared" si="1"/>
        <v/>
      </c>
      <c r="K16" s="18"/>
    </row>
    <row r="17" customHeight="1" spans="1:11">
      <c r="A17" s="14"/>
      <c r="B17" s="15"/>
      <c r="C17" s="15"/>
      <c r="D17" s="104"/>
      <c r="E17" s="17"/>
      <c r="F17" s="19"/>
      <c r="G17" s="104"/>
      <c r="H17" s="17"/>
      <c r="I17" s="39" t="str">
        <f t="shared" si="0"/>
        <v/>
      </c>
      <c r="J17" s="56" t="str">
        <f t="shared" si="1"/>
        <v/>
      </c>
      <c r="K17" s="18"/>
    </row>
    <row r="18" customHeight="1" spans="1:11">
      <c r="A18" s="14"/>
      <c r="B18" s="15"/>
      <c r="C18" s="15"/>
      <c r="D18" s="104"/>
      <c r="E18" s="17"/>
      <c r="F18" s="19"/>
      <c r="G18" s="104"/>
      <c r="H18" s="17"/>
      <c r="I18" s="39" t="str">
        <f t="shared" si="0"/>
        <v/>
      </c>
      <c r="J18" s="56" t="str">
        <f t="shared" si="1"/>
        <v/>
      </c>
      <c r="K18" s="18"/>
    </row>
    <row r="19" customHeight="1" spans="1:11">
      <c r="A19" s="14"/>
      <c r="B19" s="15"/>
      <c r="C19" s="15"/>
      <c r="D19" s="104"/>
      <c r="E19" s="17"/>
      <c r="F19" s="19"/>
      <c r="G19" s="104"/>
      <c r="H19" s="17"/>
      <c r="I19" s="39" t="str">
        <f t="shared" si="0"/>
        <v/>
      </c>
      <c r="J19" s="56" t="str">
        <f t="shared" si="1"/>
        <v/>
      </c>
      <c r="K19" s="18"/>
    </row>
    <row r="20" customHeight="1" spans="1:11">
      <c r="A20" s="14"/>
      <c r="B20" s="15"/>
      <c r="C20" s="15"/>
      <c r="D20" s="104"/>
      <c r="E20" s="17"/>
      <c r="F20" s="19"/>
      <c r="G20" s="104"/>
      <c r="H20" s="17"/>
      <c r="I20" s="39" t="str">
        <f t="shared" si="0"/>
        <v/>
      </c>
      <c r="J20" s="56" t="str">
        <f t="shared" si="1"/>
        <v/>
      </c>
      <c r="K20" s="18"/>
    </row>
    <row r="21" customHeight="1" spans="1:11">
      <c r="A21" s="14"/>
      <c r="B21" s="15"/>
      <c r="C21" s="15"/>
      <c r="D21" s="104"/>
      <c r="E21" s="17"/>
      <c r="F21" s="19"/>
      <c r="G21" s="104"/>
      <c r="H21" s="17"/>
      <c r="I21" s="39" t="str">
        <f t="shared" si="0"/>
        <v/>
      </c>
      <c r="J21" s="56" t="str">
        <f t="shared" si="1"/>
        <v/>
      </c>
      <c r="K21" s="18"/>
    </row>
    <row r="22" customHeight="1" spans="1:11">
      <c r="A22" s="14"/>
      <c r="B22" s="15"/>
      <c r="C22" s="15"/>
      <c r="D22" s="104"/>
      <c r="E22" s="17"/>
      <c r="F22" s="19"/>
      <c r="G22" s="104"/>
      <c r="H22" s="17"/>
      <c r="I22" s="39" t="str">
        <f t="shared" si="0"/>
        <v/>
      </c>
      <c r="J22" s="56" t="str">
        <f t="shared" si="1"/>
        <v/>
      </c>
      <c r="K22" s="18"/>
    </row>
    <row r="23" customHeight="1" spans="1:11">
      <c r="A23" s="14"/>
      <c r="B23" s="15"/>
      <c r="C23" s="15"/>
      <c r="D23" s="104"/>
      <c r="E23" s="17"/>
      <c r="F23" s="19"/>
      <c r="G23" s="104"/>
      <c r="H23" s="17"/>
      <c r="I23" s="39" t="str">
        <f t="shared" si="0"/>
        <v/>
      </c>
      <c r="J23" s="56" t="str">
        <f t="shared" si="1"/>
        <v/>
      </c>
      <c r="K23" s="18"/>
    </row>
    <row r="24" customHeight="1" spans="1:11">
      <c r="A24" s="14"/>
      <c r="B24" s="15"/>
      <c r="C24" s="15"/>
      <c r="D24" s="104"/>
      <c r="E24" s="17"/>
      <c r="F24" s="19"/>
      <c r="G24" s="104"/>
      <c r="H24" s="17"/>
      <c r="I24" s="39" t="str">
        <f t="shared" si="0"/>
        <v/>
      </c>
      <c r="J24" s="56" t="str">
        <f t="shared" si="1"/>
        <v/>
      </c>
      <c r="K24" s="18"/>
    </row>
    <row r="25" customHeight="1" spans="1:11">
      <c r="A25" s="14"/>
      <c r="B25" s="15"/>
      <c r="C25" s="15"/>
      <c r="D25" s="104"/>
      <c r="E25" s="17"/>
      <c r="F25" s="19"/>
      <c r="G25" s="104"/>
      <c r="H25" s="17"/>
      <c r="I25" s="39" t="str">
        <f t="shared" si="0"/>
        <v/>
      </c>
      <c r="J25" s="56" t="str">
        <f t="shared" si="1"/>
        <v/>
      </c>
      <c r="K25" s="18"/>
    </row>
    <row r="26" customHeight="1" spans="1:11">
      <c r="A26" s="14"/>
      <c r="B26" s="15"/>
      <c r="C26" s="15"/>
      <c r="D26" s="104"/>
      <c r="E26" s="17"/>
      <c r="F26" s="19"/>
      <c r="G26" s="104"/>
      <c r="H26" s="17"/>
      <c r="I26" s="39" t="str">
        <f t="shared" si="0"/>
        <v/>
      </c>
      <c r="J26" s="56" t="str">
        <f t="shared" si="1"/>
        <v/>
      </c>
      <c r="K26" s="18"/>
    </row>
    <row r="27" customHeight="1" spans="1:11">
      <c r="A27" s="14"/>
      <c r="B27" s="15"/>
      <c r="C27" s="15"/>
      <c r="D27" s="104"/>
      <c r="E27" s="17"/>
      <c r="F27" s="19"/>
      <c r="G27" s="104"/>
      <c r="H27" s="17"/>
      <c r="I27" s="39" t="str">
        <f t="shared" si="0"/>
        <v/>
      </c>
      <c r="J27" s="56" t="str">
        <f t="shared" si="1"/>
        <v/>
      </c>
      <c r="K27" s="18"/>
    </row>
    <row r="28" customHeight="1" spans="1:11">
      <c r="A28" s="20" t="s">
        <v>282</v>
      </c>
      <c r="B28" s="21"/>
      <c r="C28" s="21"/>
      <c r="D28" s="16"/>
      <c r="E28" s="17"/>
      <c r="F28" s="19">
        <f>SUM(F7:F27)</f>
        <v>0</v>
      </c>
      <c r="G28" s="105"/>
      <c r="H28" s="17">
        <f>SUM(H7:H27)</f>
        <v>0</v>
      </c>
      <c r="I28" s="39" t="str">
        <f t="shared" si="0"/>
        <v/>
      </c>
      <c r="J28" s="56" t="str">
        <f t="shared" si="1"/>
        <v/>
      </c>
      <c r="K28" s="18"/>
    </row>
    <row r="29" customHeight="1" spans="1:11">
      <c r="A29" s="22" t="e">
        <f>#REF!&amp;#REF!</f>
        <v>#REF!</v>
      </c>
      <c r="B29" s="9"/>
      <c r="C29" s="9"/>
      <c r="D29" s="9"/>
      <c r="E29" s="9"/>
      <c r="F29" s="9"/>
      <c r="G29" s="9"/>
      <c r="H29" s="8"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4">
    <mergeCell ref="A2:K2"/>
    <mergeCell ref="A3:K3"/>
    <mergeCell ref="A4:K4"/>
    <mergeCell ref="A28:B28"/>
  </mergeCells>
  <hyperlinks>
    <hyperlink ref="A1" location="索引目录!E58" display="返回索引页"/>
    <hyperlink ref="B1" location="无形资产汇总!B8" display="返回无形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Roman,常规"4-12-3
&amp;"宋体,常规"共&amp;"Times New Roman,常规"&amp;N&amp;"宋体,常规"页第&amp;"Times New Roman,常规"&amp;P&amp;"宋体,常规"页</oddHeader>
  </headerFooter>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H30"/>
  <sheetViews>
    <sheetView workbookViewId="0">
      <selection activeCell="A3" sqref="A3:P3"/>
    </sheetView>
  </sheetViews>
  <sheetFormatPr defaultColWidth="9" defaultRowHeight="15.75" customHeight="1" outlineLevelCol="7"/>
  <cols>
    <col min="1" max="1" width="5.75"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6.5833333333333" customWidth="1"/>
  </cols>
  <sheetData>
    <row r="1" ht="15.6" spans="1:8">
      <c r="A1" s="1" t="s">
        <v>126</v>
      </c>
      <c r="B1" s="91" t="s">
        <v>579</v>
      </c>
      <c r="C1" s="3"/>
      <c r="D1" s="3"/>
      <c r="E1" s="4"/>
      <c r="F1" s="4"/>
      <c r="G1" s="4"/>
      <c r="H1" s="3"/>
    </row>
    <row r="2" ht="30" hidden="1" customHeight="1" spans="1:8">
      <c r="A2" s="5" t="s">
        <v>801</v>
      </c>
      <c r="B2" s="5"/>
      <c r="C2" s="5"/>
      <c r="D2" s="5"/>
      <c r="E2" s="5"/>
      <c r="F2" s="5"/>
      <c r="G2" s="5"/>
      <c r="H2" s="5"/>
    </row>
    <row r="3" ht="30" customHeight="1" spans="1:8">
      <c r="A3" s="5" t="s">
        <v>802</v>
      </c>
      <c r="B3" s="5"/>
      <c r="C3" s="5"/>
      <c r="D3" s="5"/>
      <c r="E3" s="5"/>
      <c r="F3" s="5"/>
      <c r="G3" s="5"/>
      <c r="H3" s="5"/>
    </row>
    <row r="4" ht="14.15" customHeight="1" spans="1:8">
      <c r="A4" s="6" t="e">
        <f>CONCATENATE(#REF!,#REF!,#REF!,#REF!,#REF!,#REF!,#REF!)</f>
        <v>#REF!</v>
      </c>
      <c r="B4" s="6"/>
      <c r="C4" s="6"/>
      <c r="D4" s="6"/>
      <c r="E4" s="7"/>
      <c r="F4" s="7"/>
      <c r="G4" s="7"/>
      <c r="H4" s="7"/>
    </row>
    <row r="5" customHeight="1" spans="1:8">
      <c r="A5" s="8" t="e">
        <f>#REF!&amp;#REF!</f>
        <v>#REF!</v>
      </c>
      <c r="B5" s="9"/>
      <c r="C5" s="9"/>
      <c r="D5" s="9"/>
      <c r="E5" s="10"/>
      <c r="F5" s="10"/>
      <c r="G5" s="10"/>
      <c r="H5" s="11" t="s">
        <v>159</v>
      </c>
    </row>
    <row r="6" ht="28" customHeight="1" spans="1:8">
      <c r="A6" s="57" t="s">
        <v>161</v>
      </c>
      <c r="B6" s="12" t="s">
        <v>803</v>
      </c>
      <c r="C6" s="57" t="s">
        <v>335</v>
      </c>
      <c r="D6" s="13" t="s">
        <v>196</v>
      </c>
      <c r="E6" s="12" t="s">
        <v>197</v>
      </c>
      <c r="F6" s="57" t="s">
        <v>198</v>
      </c>
      <c r="G6" s="57" t="s">
        <v>269</v>
      </c>
      <c r="H6" s="57" t="s">
        <v>164</v>
      </c>
    </row>
    <row r="7" ht="16.5" customHeight="1" spans="1:8">
      <c r="A7" s="14"/>
      <c r="B7" s="15"/>
      <c r="C7" s="16"/>
      <c r="D7" s="19"/>
      <c r="E7" s="12"/>
      <c r="F7" s="39" t="str">
        <f>IF(E7-D7&lt;&gt;0,E7-D7,IF(D7&lt;&gt;0,0,""))</f>
        <v/>
      </c>
      <c r="G7" s="56" t="str">
        <f>IF(D7=0,"",(E7-D7)/D7*100)</f>
        <v/>
      </c>
      <c r="H7" s="18"/>
    </row>
    <row r="8" ht="16.5" customHeight="1" spans="1:8">
      <c r="A8" s="14"/>
      <c r="B8" s="15"/>
      <c r="C8" s="16"/>
      <c r="D8" s="19"/>
      <c r="E8" s="17"/>
      <c r="F8" s="39" t="str">
        <f t="shared" ref="F8:F28" si="0">IF(E8-D8&lt;&gt;0,E8-D8,IF(D8&lt;&gt;0,0,""))</f>
        <v/>
      </c>
      <c r="G8" s="56" t="str">
        <f t="shared" ref="G8:G28" si="1">IF(D8=0,"",(E8-D8)/D8*100)</f>
        <v/>
      </c>
      <c r="H8" s="18"/>
    </row>
    <row r="9" ht="16.5" customHeight="1" spans="1:8">
      <c r="A9" s="14"/>
      <c r="B9" s="15"/>
      <c r="C9" s="16"/>
      <c r="D9" s="19"/>
      <c r="E9" s="17"/>
      <c r="F9" s="39" t="str">
        <f t="shared" si="0"/>
        <v/>
      </c>
      <c r="G9" s="56" t="str">
        <f t="shared" si="1"/>
        <v/>
      </c>
      <c r="H9" s="18"/>
    </row>
    <row r="10" ht="16.5" customHeight="1" spans="1:8">
      <c r="A10" s="14"/>
      <c r="B10" s="15"/>
      <c r="C10" s="16"/>
      <c r="D10" s="19"/>
      <c r="E10" s="17"/>
      <c r="F10" s="39" t="str">
        <f t="shared" si="0"/>
        <v/>
      </c>
      <c r="G10" s="56" t="str">
        <f t="shared" si="1"/>
        <v/>
      </c>
      <c r="H10" s="18"/>
    </row>
    <row r="11" ht="16.5" customHeight="1" spans="1:8">
      <c r="A11" s="14"/>
      <c r="B11" s="15"/>
      <c r="C11" s="16"/>
      <c r="D11" s="19"/>
      <c r="E11" s="17"/>
      <c r="F11" s="39" t="str">
        <f t="shared" si="0"/>
        <v/>
      </c>
      <c r="G11" s="56" t="str">
        <f t="shared" si="1"/>
        <v/>
      </c>
      <c r="H11" s="18"/>
    </row>
    <row r="12" ht="16.5" customHeight="1" spans="1:8">
      <c r="A12" s="14"/>
      <c r="B12" s="15"/>
      <c r="C12" s="16"/>
      <c r="D12" s="19"/>
      <c r="E12" s="17"/>
      <c r="F12" s="39" t="str">
        <f t="shared" si="0"/>
        <v/>
      </c>
      <c r="G12" s="56" t="str">
        <f t="shared" si="1"/>
        <v/>
      </c>
      <c r="H12" s="18"/>
    </row>
    <row r="13" ht="16.5" customHeight="1" spans="1:8">
      <c r="A13" s="14"/>
      <c r="B13" s="15"/>
      <c r="C13" s="16"/>
      <c r="D13" s="19"/>
      <c r="E13" s="17"/>
      <c r="F13" s="39" t="str">
        <f t="shared" si="0"/>
        <v/>
      </c>
      <c r="G13" s="56" t="str">
        <f t="shared" si="1"/>
        <v/>
      </c>
      <c r="H13" s="18"/>
    </row>
    <row r="14" ht="16.5" customHeight="1" spans="1:8">
      <c r="A14" s="14"/>
      <c r="B14" s="15"/>
      <c r="C14" s="16"/>
      <c r="D14" s="19"/>
      <c r="E14" s="17"/>
      <c r="F14" s="39" t="str">
        <f t="shared" si="0"/>
        <v/>
      </c>
      <c r="G14" s="56" t="str">
        <f t="shared" si="1"/>
        <v/>
      </c>
      <c r="H14" s="18"/>
    </row>
    <row r="15" ht="16.5" customHeight="1" spans="1:8">
      <c r="A15" s="14"/>
      <c r="B15" s="15"/>
      <c r="C15" s="16"/>
      <c r="D15" s="19"/>
      <c r="E15" s="17"/>
      <c r="F15" s="39" t="str">
        <f t="shared" si="0"/>
        <v/>
      </c>
      <c r="G15" s="56" t="str">
        <f t="shared" si="1"/>
        <v/>
      </c>
      <c r="H15" s="18"/>
    </row>
    <row r="16" ht="16.5" customHeight="1" spans="1:8">
      <c r="A16" s="14"/>
      <c r="B16" s="15"/>
      <c r="C16" s="16"/>
      <c r="D16" s="19"/>
      <c r="E16" s="17"/>
      <c r="F16" s="39" t="str">
        <f t="shared" si="0"/>
        <v/>
      </c>
      <c r="G16" s="56" t="str">
        <f t="shared" si="1"/>
        <v/>
      </c>
      <c r="H16" s="18"/>
    </row>
    <row r="17" ht="16.5" customHeight="1" spans="1:8">
      <c r="A17" s="14"/>
      <c r="B17" s="15"/>
      <c r="C17" s="16"/>
      <c r="D17" s="19"/>
      <c r="E17" s="17"/>
      <c r="F17" s="39" t="str">
        <f t="shared" si="0"/>
        <v/>
      </c>
      <c r="G17" s="56" t="str">
        <f t="shared" si="1"/>
        <v/>
      </c>
      <c r="H17" s="18"/>
    </row>
    <row r="18" ht="16.5" customHeight="1" spans="1:8">
      <c r="A18" s="14"/>
      <c r="B18" s="15"/>
      <c r="C18" s="16"/>
      <c r="D18" s="19"/>
      <c r="E18" s="17"/>
      <c r="F18" s="39" t="str">
        <f t="shared" si="0"/>
        <v/>
      </c>
      <c r="G18" s="56" t="str">
        <f t="shared" si="1"/>
        <v/>
      </c>
      <c r="H18" s="18"/>
    </row>
    <row r="19" ht="16.5" customHeight="1" spans="1:8">
      <c r="A19" s="14"/>
      <c r="B19" s="15"/>
      <c r="C19" s="16"/>
      <c r="D19" s="19"/>
      <c r="E19" s="17"/>
      <c r="F19" s="39" t="str">
        <f t="shared" si="0"/>
        <v/>
      </c>
      <c r="G19" s="56" t="str">
        <f t="shared" si="1"/>
        <v/>
      </c>
      <c r="H19" s="18"/>
    </row>
    <row r="20" ht="16.5" customHeight="1" spans="1:8">
      <c r="A20" s="14"/>
      <c r="B20" s="15"/>
      <c r="C20" s="16"/>
      <c r="D20" s="19"/>
      <c r="E20" s="17"/>
      <c r="F20" s="39" t="str">
        <f t="shared" si="0"/>
        <v/>
      </c>
      <c r="G20" s="56" t="str">
        <f t="shared" si="1"/>
        <v/>
      </c>
      <c r="H20" s="18"/>
    </row>
    <row r="21" ht="16.5" customHeight="1" spans="1:8">
      <c r="A21" s="14"/>
      <c r="B21" s="15"/>
      <c r="C21" s="16"/>
      <c r="D21" s="19"/>
      <c r="E21" s="17"/>
      <c r="F21" s="39" t="str">
        <f t="shared" si="0"/>
        <v/>
      </c>
      <c r="G21" s="56" t="str">
        <f t="shared" si="1"/>
        <v/>
      </c>
      <c r="H21" s="18"/>
    </row>
    <row r="22" ht="16.5" customHeight="1" spans="1:8">
      <c r="A22" s="14"/>
      <c r="B22" s="15"/>
      <c r="C22" s="16"/>
      <c r="D22" s="19"/>
      <c r="E22" s="17"/>
      <c r="F22" s="39" t="str">
        <f t="shared" si="0"/>
        <v/>
      </c>
      <c r="G22" s="56" t="str">
        <f t="shared" si="1"/>
        <v/>
      </c>
      <c r="H22" s="18"/>
    </row>
    <row r="23" ht="16.5" customHeight="1" spans="1:8">
      <c r="A23" s="14"/>
      <c r="B23" s="15"/>
      <c r="C23" s="16"/>
      <c r="D23" s="19"/>
      <c r="E23" s="17"/>
      <c r="F23" s="39" t="str">
        <f t="shared" si="0"/>
        <v/>
      </c>
      <c r="G23" s="56" t="str">
        <f t="shared" si="1"/>
        <v/>
      </c>
      <c r="H23" s="18"/>
    </row>
    <row r="24" ht="16.5" customHeight="1" spans="1:8">
      <c r="A24" s="14"/>
      <c r="B24" s="15"/>
      <c r="C24" s="16"/>
      <c r="D24" s="19"/>
      <c r="E24" s="17"/>
      <c r="F24" s="39" t="str">
        <f t="shared" si="0"/>
        <v/>
      </c>
      <c r="G24" s="56" t="str">
        <f t="shared" si="1"/>
        <v/>
      </c>
      <c r="H24" s="18"/>
    </row>
    <row r="25" ht="16.5" customHeight="1" spans="1:8">
      <c r="A25" s="14"/>
      <c r="B25" s="15"/>
      <c r="C25" s="16"/>
      <c r="D25" s="19"/>
      <c r="E25" s="17"/>
      <c r="F25" s="39" t="str">
        <f t="shared" si="0"/>
        <v/>
      </c>
      <c r="G25" s="56" t="str">
        <f t="shared" si="1"/>
        <v/>
      </c>
      <c r="H25" s="18"/>
    </row>
    <row r="26" ht="16.5" customHeight="1" spans="1:8">
      <c r="A26" s="14"/>
      <c r="B26" s="15"/>
      <c r="C26" s="16"/>
      <c r="D26" s="19"/>
      <c r="E26" s="17"/>
      <c r="F26" s="39" t="str">
        <f t="shared" si="0"/>
        <v/>
      </c>
      <c r="G26" s="56" t="str">
        <f t="shared" si="1"/>
        <v/>
      </c>
      <c r="H26" s="18"/>
    </row>
    <row r="27" ht="16.5" customHeight="1" spans="1:8">
      <c r="A27" s="14"/>
      <c r="B27" s="15"/>
      <c r="C27" s="16"/>
      <c r="D27" s="19"/>
      <c r="E27" s="17"/>
      <c r="F27" s="39" t="str">
        <f t="shared" si="0"/>
        <v/>
      </c>
      <c r="G27" s="56" t="str">
        <f t="shared" si="1"/>
        <v/>
      </c>
      <c r="H27" s="18"/>
    </row>
    <row r="28" ht="16.5" customHeight="1" spans="1:8">
      <c r="A28" s="20" t="s">
        <v>282</v>
      </c>
      <c r="B28" s="21"/>
      <c r="C28" s="16"/>
      <c r="D28" s="19">
        <f>SUM(D7:D27)</f>
        <v>0</v>
      </c>
      <c r="E28" s="17">
        <f>SUM(E7:E27)</f>
        <v>0</v>
      </c>
      <c r="F28" s="39" t="str">
        <f t="shared" si="0"/>
        <v/>
      </c>
      <c r="G28" s="56" t="str">
        <f t="shared" si="1"/>
        <v/>
      </c>
      <c r="H28" s="18"/>
    </row>
    <row r="29" ht="16.5" customHeight="1" spans="1:8">
      <c r="A29" s="22" t="e">
        <f>#REF!&amp;#REF!</f>
        <v>#REF!</v>
      </c>
      <c r="B29" s="9"/>
      <c r="C29" s="9"/>
      <c r="D29" s="9"/>
      <c r="E29" s="8"/>
      <c r="F29" s="8" t="e">
        <f>"评估人员："&amp;#REF!</f>
        <v>#REF!</v>
      </c>
      <c r="G29" s="23"/>
      <c r="H29" s="9"/>
    </row>
    <row r="30" ht="16.5"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D58" display="返回索引页"/>
    <hyperlink ref="B1" location="非流动资产汇总!B18" display="返回非流动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Roman,常规"4-13
&amp;"宋体,常规"共&amp;"Times New Roman,常规"&amp;N&amp;"宋体,常规"页第&amp;"Times New Roman,常规"&amp;P&amp;"宋体,常规"页</oddHead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5.75"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6.5833333333333" customWidth="1"/>
  </cols>
  <sheetData>
    <row r="1" ht="15.6" spans="1:8">
      <c r="A1" s="1" t="s">
        <v>126</v>
      </c>
      <c r="B1" s="91" t="s">
        <v>579</v>
      </c>
      <c r="C1" s="3"/>
      <c r="D1" s="3"/>
      <c r="E1" s="4"/>
      <c r="F1" s="4"/>
      <c r="G1" s="4"/>
      <c r="H1" s="3"/>
    </row>
    <row r="2" ht="30" hidden="1" customHeight="1" spans="1:8">
      <c r="A2" s="5" t="s">
        <v>804</v>
      </c>
      <c r="B2" s="5"/>
      <c r="C2" s="5"/>
      <c r="D2" s="5"/>
      <c r="E2" s="5"/>
      <c r="F2" s="5"/>
      <c r="G2" s="5"/>
      <c r="H2" s="5"/>
    </row>
    <row r="3" ht="30" customHeight="1" spans="1:8">
      <c r="A3" s="5" t="s">
        <v>805</v>
      </c>
      <c r="B3" s="5"/>
      <c r="C3" s="5"/>
      <c r="D3" s="5"/>
      <c r="E3" s="5"/>
      <c r="F3" s="5"/>
      <c r="G3" s="5"/>
      <c r="H3" s="5"/>
    </row>
    <row r="4" ht="14.15" customHeight="1" spans="1:8">
      <c r="A4" s="6" t="e">
        <f>CONCATENATE(#REF!,#REF!,#REF!,#REF!,#REF!,#REF!,#REF!)</f>
        <v>#REF!</v>
      </c>
      <c r="B4" s="6"/>
      <c r="C4" s="6"/>
      <c r="D4" s="6"/>
      <c r="E4" s="7"/>
      <c r="F4" s="7"/>
      <c r="G4" s="7"/>
      <c r="H4" s="7"/>
    </row>
    <row r="5" customHeight="1" spans="1:8">
      <c r="A5" s="8" t="e">
        <f>#REF!&amp;#REF!</f>
        <v>#REF!</v>
      </c>
      <c r="B5" s="9"/>
      <c r="C5" s="9"/>
      <c r="D5" s="9"/>
      <c r="E5" s="10"/>
      <c r="F5" s="10"/>
      <c r="G5" s="10"/>
      <c r="H5" s="11" t="s">
        <v>159</v>
      </c>
    </row>
    <row r="6" ht="28" customHeight="1" spans="1:8">
      <c r="A6" s="57" t="s">
        <v>161</v>
      </c>
      <c r="B6" s="12" t="s">
        <v>803</v>
      </c>
      <c r="C6" s="57" t="s">
        <v>335</v>
      </c>
      <c r="D6" s="13" t="s">
        <v>196</v>
      </c>
      <c r="E6" s="12" t="s">
        <v>197</v>
      </c>
      <c r="F6" s="57" t="s">
        <v>198</v>
      </c>
      <c r="G6" s="57" t="s">
        <v>269</v>
      </c>
      <c r="H6" s="57" t="s">
        <v>164</v>
      </c>
    </row>
    <row r="7" customHeight="1" spans="1:8">
      <c r="A7" s="14"/>
      <c r="B7" s="15"/>
      <c r="C7" s="16"/>
      <c r="D7" s="19"/>
      <c r="E7" s="12"/>
      <c r="F7" s="39" t="str">
        <f>IF(E7-D7&lt;&gt;0,E7-D7,IF(D7&lt;&gt;0,0,""))</f>
        <v/>
      </c>
      <c r="G7" s="56" t="str">
        <f>IF(D7=0,"",(E7-D7)/D7*100)</f>
        <v/>
      </c>
      <c r="H7" s="18"/>
    </row>
    <row r="8" customHeight="1" spans="1:8">
      <c r="A8" s="14"/>
      <c r="B8" s="15"/>
      <c r="C8" s="16"/>
      <c r="D8" s="19"/>
      <c r="E8" s="17"/>
      <c r="F8" s="39" t="str">
        <f t="shared" ref="F8:F28" si="0">IF(E8-D8&lt;&gt;0,E8-D8,IF(D8&lt;&gt;0,0,""))</f>
        <v/>
      </c>
      <c r="G8" s="56" t="str">
        <f t="shared" ref="G8:G28" si="1">IF(D8=0,"",(E8-D8)/D8*100)</f>
        <v/>
      </c>
      <c r="H8" s="18"/>
    </row>
    <row r="9" customHeight="1" spans="1:8">
      <c r="A9" s="14"/>
      <c r="B9" s="15"/>
      <c r="C9" s="16"/>
      <c r="D9" s="19"/>
      <c r="E9" s="17"/>
      <c r="F9" s="39" t="str">
        <f t="shared" si="0"/>
        <v/>
      </c>
      <c r="G9" s="56" t="str">
        <f t="shared" si="1"/>
        <v/>
      </c>
      <c r="H9" s="18"/>
    </row>
    <row r="10" customHeight="1" spans="1:8">
      <c r="A10" s="14"/>
      <c r="B10" s="15"/>
      <c r="C10" s="16"/>
      <c r="D10" s="19"/>
      <c r="E10" s="17"/>
      <c r="F10" s="39" t="str">
        <f t="shared" si="0"/>
        <v/>
      </c>
      <c r="G10" s="56" t="str">
        <f t="shared" si="1"/>
        <v/>
      </c>
      <c r="H10" s="18"/>
    </row>
    <row r="11" customHeight="1" spans="1:8">
      <c r="A11" s="14"/>
      <c r="B11" s="15"/>
      <c r="C11" s="16"/>
      <c r="D11" s="19"/>
      <c r="E11" s="17"/>
      <c r="F11" s="39" t="str">
        <f t="shared" si="0"/>
        <v/>
      </c>
      <c r="G11" s="56" t="str">
        <f t="shared" si="1"/>
        <v/>
      </c>
      <c r="H11" s="18"/>
    </row>
    <row r="12" customHeight="1" spans="1:8">
      <c r="A12" s="14"/>
      <c r="B12" s="15"/>
      <c r="C12" s="16"/>
      <c r="D12" s="19"/>
      <c r="E12" s="17"/>
      <c r="F12" s="39" t="str">
        <f t="shared" si="0"/>
        <v/>
      </c>
      <c r="G12" s="56" t="str">
        <f t="shared" si="1"/>
        <v/>
      </c>
      <c r="H12" s="18"/>
    </row>
    <row r="13" customHeight="1" spans="1:8">
      <c r="A13" s="14"/>
      <c r="B13" s="15"/>
      <c r="C13" s="16"/>
      <c r="D13" s="19"/>
      <c r="E13" s="17"/>
      <c r="F13" s="39" t="str">
        <f t="shared" si="0"/>
        <v/>
      </c>
      <c r="G13" s="56" t="str">
        <f t="shared" si="1"/>
        <v/>
      </c>
      <c r="H13" s="18"/>
    </row>
    <row r="14" customHeight="1" spans="1:8">
      <c r="A14" s="14"/>
      <c r="B14" s="15"/>
      <c r="C14" s="16"/>
      <c r="D14" s="19"/>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20" t="s">
        <v>329</v>
      </c>
      <c r="B26" s="21"/>
      <c r="C26" s="16"/>
      <c r="D26" s="17">
        <f>SUM(D8:D25)</f>
        <v>0</v>
      </c>
      <c r="E26" s="17">
        <f>SUM(E8:E25)</f>
        <v>0</v>
      </c>
      <c r="F26" s="39" t="str">
        <f t="shared" si="0"/>
        <v/>
      </c>
      <c r="G26" s="56" t="str">
        <f t="shared" si="1"/>
        <v/>
      </c>
      <c r="H26" s="18"/>
    </row>
    <row r="27" customHeight="1" spans="1:8">
      <c r="A27" s="20" t="s">
        <v>806</v>
      </c>
      <c r="B27" s="21"/>
      <c r="C27" s="16"/>
      <c r="D27" s="17"/>
      <c r="E27" s="17"/>
      <c r="F27" s="39" t="str">
        <f t="shared" si="0"/>
        <v/>
      </c>
      <c r="G27" s="56" t="str">
        <f t="shared" si="1"/>
        <v/>
      </c>
      <c r="H27" s="18"/>
    </row>
    <row r="28" customHeight="1" spans="1:8">
      <c r="A28" s="20" t="s">
        <v>343</v>
      </c>
      <c r="B28" s="21"/>
      <c r="C28" s="16"/>
      <c r="D28" s="17">
        <f>D26-D27</f>
        <v>0</v>
      </c>
      <c r="E28" s="17">
        <f>E26-E27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6">
    <mergeCell ref="A2:H2"/>
    <mergeCell ref="A3:H3"/>
    <mergeCell ref="A4:H4"/>
    <mergeCell ref="A26:B26"/>
    <mergeCell ref="A27:B27"/>
    <mergeCell ref="A28:B28"/>
  </mergeCells>
  <hyperlinks>
    <hyperlink ref="A1" location="索引目录!D59" display="返回索引页"/>
    <hyperlink ref="B1" location="非流动资产汇总!B19" display="返回非流动资产汇总表"/>
  </hyperlinks>
  <printOptions horizontalCentered="1"/>
  <pageMargins left="0.354166666666667" right="0.354166666666667" top="0.786805555555556" bottom="0.479861111111111" header="1.0625" footer="0.511805555555556"/>
  <pageSetup paperSize="9" fitToHeight="0" orientation="landscape"/>
  <headerFooter alignWithMargins="0">
    <oddHeader>&amp;R&amp;"宋体,常规"&amp;10表&amp;"Times New Roman,常规"4-14
&amp;"宋体,常规"共&amp;"Times New Roman,常规"&amp;N&amp;"宋体,常规"页第&amp;"Times New Roman,常规"&amp;P&amp;"宋体,常规"页</oddHead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J4"/>
  <sheetViews>
    <sheetView workbookViewId="0">
      <selection activeCell="A3" sqref="A3:P3"/>
    </sheetView>
  </sheetViews>
  <sheetFormatPr defaultColWidth="9" defaultRowHeight="15.6" outlineLevelRow="3"/>
  <cols>
    <col min="1" max="1" width="5" customWidth="1"/>
    <col min="2" max="2" width="13.5833333333333" customWidth="1"/>
    <col min="3" max="3" width="11.8333333333333" customWidth="1"/>
    <col min="4" max="4" width="11.5" customWidth="1"/>
    <col min="5" max="6" width="11" customWidth="1"/>
    <col min="7" max="7" width="11.8333333333333" customWidth="1"/>
    <col min="8" max="8" width="14.5833333333333" customWidth="1"/>
    <col min="9" max="9" width="13.75" customWidth="1"/>
    <col min="10" max="10" width="14.8333333333333" customWidth="1"/>
  </cols>
  <sheetData>
    <row r="2" ht="25.8" hidden="1" spans="1:10">
      <c r="A2" s="100"/>
      <c r="B2" s="100"/>
      <c r="C2" s="100"/>
      <c r="D2" s="100"/>
      <c r="E2" s="100"/>
      <c r="F2" s="100"/>
      <c r="G2" s="100"/>
      <c r="H2" s="100"/>
      <c r="I2" s="100"/>
      <c r="J2" s="100"/>
    </row>
    <row r="3" ht="35.15" customHeight="1" spans="1:10">
      <c r="A3" s="100" t="s">
        <v>807</v>
      </c>
      <c r="B3" s="100"/>
      <c r="C3" s="100"/>
      <c r="D3" s="100"/>
      <c r="E3" s="100"/>
      <c r="F3" s="100"/>
      <c r="G3" s="100"/>
      <c r="H3" s="100"/>
      <c r="I3" s="100"/>
      <c r="J3" s="100"/>
    </row>
    <row r="4" ht="28" customHeight="1" spans="1:10">
      <c r="A4" s="93" t="s">
        <v>161</v>
      </c>
      <c r="B4" s="93" t="s">
        <v>398</v>
      </c>
      <c r="C4" s="93" t="s">
        <v>808</v>
      </c>
      <c r="D4" s="93" t="s">
        <v>809</v>
      </c>
      <c r="E4" s="93" t="s">
        <v>810</v>
      </c>
      <c r="F4" s="93" t="s">
        <v>792</v>
      </c>
      <c r="G4" s="93" t="s">
        <v>811</v>
      </c>
      <c r="H4" s="93" t="s">
        <v>812</v>
      </c>
      <c r="I4" s="103" t="s">
        <v>813</v>
      </c>
      <c r="J4" s="103" t="s">
        <v>814</v>
      </c>
    </row>
  </sheetData>
  <pageMargins left="0.75" right="0.75" top="1" bottom="1" header="0.5" footer="0.5"/>
  <pageSetup paperSize="9" orientation="landscape"/>
  <headerFooter alignWithMargins="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K4"/>
  <sheetViews>
    <sheetView workbookViewId="0">
      <selection activeCell="A3" sqref="A3:P3"/>
    </sheetView>
  </sheetViews>
  <sheetFormatPr defaultColWidth="9" defaultRowHeight="15.6" outlineLevelRow="3"/>
  <cols>
    <col min="1" max="1" width="6.25" customWidth="1"/>
    <col min="2" max="2" width="11.25" customWidth="1"/>
    <col min="3" max="3" width="11.0833333333333" customWidth="1"/>
    <col min="4" max="4" width="11.5" customWidth="1"/>
    <col min="5" max="5" width="11.8333333333333" customWidth="1"/>
    <col min="6" max="6" width="11.75" customWidth="1"/>
    <col min="7" max="7" width="11.3333333333333" customWidth="1"/>
    <col min="8" max="8" width="12.3333333333333" customWidth="1"/>
    <col min="9" max="9" width="9.83333333333333" customWidth="1"/>
    <col min="10" max="10" width="11.0833333333333" customWidth="1"/>
    <col min="11" max="11" width="13.0833333333333" customWidth="1"/>
  </cols>
  <sheetData>
    <row r="2" ht="25.8" hidden="1" spans="1:11">
      <c r="A2" s="100"/>
      <c r="B2" s="100"/>
      <c r="C2" s="100"/>
      <c r="D2" s="100"/>
      <c r="E2" s="100"/>
      <c r="F2" s="100"/>
      <c r="G2" s="100"/>
      <c r="H2" s="100"/>
      <c r="I2" s="100"/>
      <c r="J2" s="100"/>
      <c r="K2" s="100"/>
    </row>
    <row r="3" ht="35.15" customHeight="1" spans="1:11">
      <c r="A3" s="100" t="s">
        <v>815</v>
      </c>
      <c r="B3" s="100"/>
      <c r="C3" s="100"/>
      <c r="D3" s="100"/>
      <c r="E3" s="100"/>
      <c r="F3" s="100"/>
      <c r="G3" s="100"/>
      <c r="H3" s="100"/>
      <c r="I3" s="100"/>
      <c r="J3" s="100"/>
      <c r="K3" s="100"/>
    </row>
    <row r="4" ht="28" customHeight="1" spans="1:11">
      <c r="A4" s="93" t="s">
        <v>161</v>
      </c>
      <c r="B4" s="93" t="s">
        <v>398</v>
      </c>
      <c r="C4" s="93" t="s">
        <v>809</v>
      </c>
      <c r="D4" s="93" t="s">
        <v>810</v>
      </c>
      <c r="E4" s="93" t="s">
        <v>816</v>
      </c>
      <c r="F4" s="93" t="s">
        <v>792</v>
      </c>
      <c r="G4" s="93" t="s">
        <v>811</v>
      </c>
      <c r="H4" s="93" t="s">
        <v>817</v>
      </c>
      <c r="I4" s="93" t="s">
        <v>818</v>
      </c>
      <c r="J4" s="93" t="s">
        <v>819</v>
      </c>
      <c r="K4" s="93" t="s">
        <v>812</v>
      </c>
    </row>
  </sheetData>
  <pageMargins left="0.55" right="0.489583333333333" top="1" bottom="0.539583333333333" header="0.5" footer="0.5"/>
  <pageSetup paperSize="9" orientation="landscape"/>
  <headerFooter alignWithMargins="0"/>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N30"/>
  <sheetViews>
    <sheetView workbookViewId="0">
      <selection activeCell="A3" sqref="A3:P3"/>
    </sheetView>
  </sheetViews>
  <sheetFormatPr defaultColWidth="9" defaultRowHeight="15.6"/>
  <cols>
    <col min="1" max="1" width="5" customWidth="1"/>
    <col min="2" max="2" width="9.33333333333333" customWidth="1"/>
    <col min="3" max="3" width="14.5833333333333" customWidth="1"/>
    <col min="4" max="4" width="9.08333333333333" customWidth="1"/>
    <col min="5" max="5" width="8" customWidth="1"/>
    <col min="6" max="6" width="8.08333333333333" customWidth="1"/>
    <col min="7" max="7" width="8.75" customWidth="1"/>
    <col min="8" max="8" width="8.58333333333333" customWidth="1"/>
    <col min="9" max="9" width="12.5833333333333" customWidth="1"/>
    <col min="10" max="10" width="8.5" customWidth="1"/>
    <col min="11" max="11" width="9.75" customWidth="1"/>
    <col min="12" max="12" width="11.75" customWidth="1"/>
    <col min="13" max="13" width="8" customWidth="1"/>
    <col min="14" max="14" width="9.08333333333333" customWidth="1"/>
  </cols>
  <sheetData>
    <row r="2" ht="25.8" hidden="1" spans="1:13">
      <c r="A2" s="100"/>
      <c r="B2" s="100"/>
      <c r="C2" s="100"/>
      <c r="D2" s="100"/>
      <c r="E2" s="100"/>
      <c r="F2" s="100"/>
      <c r="G2" s="100"/>
      <c r="H2" s="100"/>
      <c r="I2" s="100"/>
      <c r="J2" s="100"/>
      <c r="K2" s="100"/>
      <c r="L2" s="100"/>
      <c r="M2" s="100"/>
    </row>
    <row r="3" ht="35.15" customHeight="1" spans="1:14">
      <c r="A3" s="100" t="s">
        <v>820</v>
      </c>
      <c r="B3" s="100"/>
      <c r="C3" s="100"/>
      <c r="D3" s="100"/>
      <c r="E3" s="100"/>
      <c r="F3" s="100"/>
      <c r="G3" s="100"/>
      <c r="H3" s="100"/>
      <c r="I3" s="100"/>
      <c r="J3" s="100"/>
      <c r="K3" s="100"/>
      <c r="L3" s="100"/>
      <c r="M3" s="100"/>
      <c r="N3" s="100"/>
    </row>
    <row r="4" ht="28" customHeight="1" spans="1:14">
      <c r="A4" s="93" t="s">
        <v>161</v>
      </c>
      <c r="B4" s="93" t="s">
        <v>398</v>
      </c>
      <c r="C4" s="93" t="s">
        <v>821</v>
      </c>
      <c r="D4" s="93" t="s">
        <v>810</v>
      </c>
      <c r="E4" s="93" t="s">
        <v>822</v>
      </c>
      <c r="F4" s="93" t="s">
        <v>823</v>
      </c>
      <c r="G4" s="93" t="s">
        <v>792</v>
      </c>
      <c r="H4" s="93" t="s">
        <v>811</v>
      </c>
      <c r="I4" s="93" t="s">
        <v>824</v>
      </c>
      <c r="J4" s="93" t="s">
        <v>825</v>
      </c>
      <c r="K4" s="93" t="s">
        <v>826</v>
      </c>
      <c r="L4" s="93" t="s">
        <v>827</v>
      </c>
      <c r="M4" s="93" t="s">
        <v>486</v>
      </c>
      <c r="N4" s="93" t="s">
        <v>164</v>
      </c>
    </row>
    <row r="5" ht="28" customHeight="1" spans="1:14">
      <c r="A5" s="93"/>
      <c r="B5" s="93"/>
      <c r="C5" s="93"/>
      <c r="D5" s="93"/>
      <c r="E5" s="93"/>
      <c r="F5" s="93"/>
      <c r="G5" s="93"/>
      <c r="H5" s="93"/>
      <c r="I5" s="93"/>
      <c r="J5" s="93"/>
      <c r="K5" s="93"/>
      <c r="L5" s="93"/>
      <c r="M5" s="93"/>
      <c r="N5" s="93"/>
    </row>
    <row r="6" ht="18" customHeight="1" spans="1:14">
      <c r="A6" s="101"/>
      <c r="B6" s="102"/>
      <c r="C6" s="101"/>
      <c r="D6" s="101"/>
      <c r="E6" s="101"/>
      <c r="F6" s="101"/>
      <c r="G6" s="101"/>
      <c r="H6" s="101"/>
      <c r="I6" s="101"/>
      <c r="J6" s="101"/>
      <c r="K6" s="101"/>
      <c r="L6" s="101"/>
      <c r="M6" s="101"/>
      <c r="N6" s="101"/>
    </row>
    <row r="7" ht="18" customHeight="1" spans="1:14">
      <c r="A7" s="93"/>
      <c r="B7" s="93"/>
      <c r="C7" s="93"/>
      <c r="D7" s="93"/>
      <c r="E7" s="93"/>
      <c r="F7" s="93"/>
      <c r="G7" s="93"/>
      <c r="H7" s="93"/>
      <c r="I7" s="93"/>
      <c r="J7" s="93"/>
      <c r="K7" s="93"/>
      <c r="L7" s="93"/>
      <c r="M7" s="93"/>
      <c r="N7" s="93"/>
    </row>
    <row r="8" ht="18" customHeight="1" spans="1:14">
      <c r="A8" s="94"/>
      <c r="B8" s="94"/>
      <c r="C8" s="94"/>
      <c r="D8" s="94"/>
      <c r="E8" s="94"/>
      <c r="F8" s="94"/>
      <c r="G8" s="94"/>
      <c r="H8" s="94"/>
      <c r="I8" s="94"/>
      <c r="J8" s="94"/>
      <c r="K8" s="94"/>
      <c r="L8" s="94"/>
      <c r="M8" s="94"/>
      <c r="N8" s="94"/>
    </row>
    <row r="9" ht="18" customHeight="1" spans="1:14">
      <c r="A9" s="96"/>
      <c r="B9" s="96"/>
      <c r="C9" s="96"/>
      <c r="D9" s="96"/>
      <c r="E9" s="96"/>
      <c r="F9" s="96"/>
      <c r="G9" s="96"/>
      <c r="H9" s="96"/>
      <c r="I9" s="96"/>
      <c r="J9" s="96"/>
      <c r="K9" s="96"/>
      <c r="L9" s="96"/>
      <c r="M9" s="96"/>
      <c r="N9" s="96"/>
    </row>
    <row r="10" ht="18" customHeight="1" spans="1:14">
      <c r="A10" s="96"/>
      <c r="B10" s="96"/>
      <c r="C10" s="96"/>
      <c r="D10" s="96"/>
      <c r="E10" s="96"/>
      <c r="F10" s="96"/>
      <c r="G10" s="96"/>
      <c r="H10" s="96"/>
      <c r="I10" s="96"/>
      <c r="J10" s="96"/>
      <c r="K10" s="96"/>
      <c r="L10" s="96"/>
      <c r="M10" s="96"/>
      <c r="N10" s="96"/>
    </row>
    <row r="11" ht="18" customHeight="1" spans="1:14">
      <c r="A11" s="96"/>
      <c r="B11" s="96"/>
      <c r="C11" s="96"/>
      <c r="D11" s="96"/>
      <c r="E11" s="96"/>
      <c r="F11" s="96"/>
      <c r="G11" s="96"/>
      <c r="H11" s="96"/>
      <c r="I11" s="96"/>
      <c r="J11" s="96"/>
      <c r="K11" s="96"/>
      <c r="L11" s="96"/>
      <c r="M11" s="96"/>
      <c r="N11" s="96"/>
    </row>
    <row r="12" ht="18" customHeight="1" spans="1:14">
      <c r="A12" s="96"/>
      <c r="B12" s="96"/>
      <c r="C12" s="96"/>
      <c r="D12" s="96"/>
      <c r="E12" s="96"/>
      <c r="F12" s="96"/>
      <c r="G12" s="96"/>
      <c r="H12" s="96"/>
      <c r="I12" s="96"/>
      <c r="J12" s="96"/>
      <c r="K12" s="96"/>
      <c r="L12" s="96"/>
      <c r="M12" s="96"/>
      <c r="N12" s="96"/>
    </row>
    <row r="13" ht="18" customHeight="1" spans="1:14">
      <c r="A13" s="96"/>
      <c r="B13" s="96"/>
      <c r="C13" s="96"/>
      <c r="D13" s="96"/>
      <c r="E13" s="96"/>
      <c r="F13" s="96"/>
      <c r="G13" s="96"/>
      <c r="H13" s="96"/>
      <c r="I13" s="96"/>
      <c r="J13" s="96"/>
      <c r="K13" s="96"/>
      <c r="L13" s="96"/>
      <c r="M13" s="96"/>
      <c r="N13" s="96"/>
    </row>
    <row r="14" ht="18" customHeight="1" spans="1:14">
      <c r="A14" s="96"/>
      <c r="B14" s="96"/>
      <c r="C14" s="96"/>
      <c r="D14" s="96"/>
      <c r="E14" s="96"/>
      <c r="F14" s="96"/>
      <c r="G14" s="96"/>
      <c r="H14" s="96"/>
      <c r="I14" s="96"/>
      <c r="J14" s="96"/>
      <c r="K14" s="96"/>
      <c r="L14" s="96"/>
      <c r="M14" s="96"/>
      <c r="N14" s="96"/>
    </row>
    <row r="15" ht="18" customHeight="1" spans="1:14">
      <c r="A15" s="96"/>
      <c r="B15" s="96"/>
      <c r="C15" s="96"/>
      <c r="D15" s="96"/>
      <c r="E15" s="96"/>
      <c r="F15" s="96"/>
      <c r="G15" s="96"/>
      <c r="H15" s="96"/>
      <c r="I15" s="96"/>
      <c r="J15" s="96"/>
      <c r="K15" s="96"/>
      <c r="L15" s="96"/>
      <c r="M15" s="96"/>
      <c r="N15" s="96"/>
    </row>
    <row r="16" ht="18" customHeight="1" spans="1:14">
      <c r="A16" s="96"/>
      <c r="B16" s="96"/>
      <c r="C16" s="96"/>
      <c r="D16" s="96"/>
      <c r="E16" s="96"/>
      <c r="F16" s="96"/>
      <c r="G16" s="96"/>
      <c r="H16" s="96"/>
      <c r="I16" s="96"/>
      <c r="J16" s="96"/>
      <c r="K16" s="96"/>
      <c r="L16" s="96"/>
      <c r="M16" s="96"/>
      <c r="N16" s="96"/>
    </row>
    <row r="17" ht="18" customHeight="1" spans="1:14">
      <c r="A17" s="96"/>
      <c r="B17" s="96"/>
      <c r="C17" s="96"/>
      <c r="D17" s="96"/>
      <c r="E17" s="96"/>
      <c r="F17" s="96"/>
      <c r="G17" s="96"/>
      <c r="H17" s="96"/>
      <c r="I17" s="96"/>
      <c r="J17" s="96"/>
      <c r="K17" s="96"/>
      <c r="L17" s="96"/>
      <c r="M17" s="96"/>
      <c r="N17" s="96"/>
    </row>
    <row r="18" ht="18" customHeight="1" spans="1:14">
      <c r="A18" s="96"/>
      <c r="B18" s="96"/>
      <c r="C18" s="96"/>
      <c r="D18" s="96"/>
      <c r="E18" s="96"/>
      <c r="F18" s="96"/>
      <c r="G18" s="96"/>
      <c r="H18" s="96"/>
      <c r="I18" s="96"/>
      <c r="J18" s="96"/>
      <c r="K18" s="96"/>
      <c r="L18" s="96"/>
      <c r="M18" s="96"/>
      <c r="N18" s="96"/>
    </row>
    <row r="19" ht="18" customHeight="1" spans="1:14">
      <c r="A19" s="96"/>
      <c r="B19" s="96"/>
      <c r="C19" s="96"/>
      <c r="D19" s="96"/>
      <c r="E19" s="96"/>
      <c r="F19" s="96"/>
      <c r="G19" s="96"/>
      <c r="H19" s="96"/>
      <c r="I19" s="96"/>
      <c r="J19" s="96"/>
      <c r="K19" s="96"/>
      <c r="L19" s="96"/>
      <c r="M19" s="96"/>
      <c r="N19" s="96"/>
    </row>
    <row r="20" ht="18" customHeight="1" spans="1:14">
      <c r="A20" s="96"/>
      <c r="B20" s="96"/>
      <c r="C20" s="96"/>
      <c r="D20" s="96"/>
      <c r="E20" s="96"/>
      <c r="F20" s="96"/>
      <c r="G20" s="96"/>
      <c r="H20" s="96"/>
      <c r="I20" s="96"/>
      <c r="J20" s="96"/>
      <c r="K20" s="96"/>
      <c r="L20" s="96"/>
      <c r="M20" s="96"/>
      <c r="N20" s="96"/>
    </row>
    <row r="21" ht="18" customHeight="1" spans="1:14">
      <c r="A21" s="96"/>
      <c r="B21" s="96"/>
      <c r="C21" s="96"/>
      <c r="D21" s="96"/>
      <c r="E21" s="96"/>
      <c r="F21" s="96"/>
      <c r="G21" s="96"/>
      <c r="H21" s="96"/>
      <c r="I21" s="96"/>
      <c r="J21" s="96"/>
      <c r="K21" s="96"/>
      <c r="L21" s="96"/>
      <c r="M21" s="96"/>
      <c r="N21" s="96"/>
    </row>
    <row r="22" ht="18" customHeight="1" spans="1:14">
      <c r="A22" s="96"/>
      <c r="B22" s="96"/>
      <c r="C22" s="96"/>
      <c r="D22" s="96"/>
      <c r="E22" s="96"/>
      <c r="F22" s="96"/>
      <c r="G22" s="96"/>
      <c r="H22" s="96"/>
      <c r="I22" s="96"/>
      <c r="J22" s="96"/>
      <c r="K22" s="96"/>
      <c r="L22" s="96"/>
      <c r="M22" s="96"/>
      <c r="N22" s="96"/>
    </row>
    <row r="23" ht="18" customHeight="1" spans="1:14">
      <c r="A23" s="96"/>
      <c r="B23" s="96"/>
      <c r="C23" s="96"/>
      <c r="D23" s="96"/>
      <c r="E23" s="96"/>
      <c r="F23" s="96"/>
      <c r="G23" s="96"/>
      <c r="H23" s="96"/>
      <c r="I23" s="96"/>
      <c r="J23" s="96"/>
      <c r="K23" s="96"/>
      <c r="L23" s="96"/>
      <c r="M23" s="96"/>
      <c r="N23" s="96"/>
    </row>
    <row r="24" ht="18" customHeight="1" spans="1:14">
      <c r="A24" s="96"/>
      <c r="B24" s="96"/>
      <c r="C24" s="96"/>
      <c r="D24" s="96"/>
      <c r="E24" s="96"/>
      <c r="F24" s="96"/>
      <c r="G24" s="96"/>
      <c r="H24" s="96"/>
      <c r="I24" s="96"/>
      <c r="J24" s="96"/>
      <c r="K24" s="96"/>
      <c r="L24" s="96"/>
      <c r="M24" s="96"/>
      <c r="N24" s="96"/>
    </row>
    <row r="25" ht="18" customHeight="1" spans="1:14">
      <c r="A25" s="96"/>
      <c r="B25" s="96"/>
      <c r="C25" s="96"/>
      <c r="D25" s="96"/>
      <c r="E25" s="96"/>
      <c r="F25" s="96"/>
      <c r="G25" s="96"/>
      <c r="H25" s="96"/>
      <c r="I25" s="96"/>
      <c r="J25" s="96"/>
      <c r="K25" s="96"/>
      <c r="L25" s="96"/>
      <c r="M25" s="96"/>
      <c r="N25" s="96"/>
    </row>
    <row r="26" ht="18" customHeight="1" spans="1:14">
      <c r="A26" s="96"/>
      <c r="B26" s="96"/>
      <c r="C26" s="96"/>
      <c r="D26" s="96"/>
      <c r="E26" s="96"/>
      <c r="F26" s="96"/>
      <c r="G26" s="96"/>
      <c r="H26" s="96"/>
      <c r="I26" s="96"/>
      <c r="J26" s="96"/>
      <c r="K26" s="96"/>
      <c r="L26" s="96"/>
      <c r="M26" s="96"/>
      <c r="N26" s="96"/>
    </row>
    <row r="27" ht="18" customHeight="1" spans="1:14">
      <c r="A27" s="97"/>
      <c r="B27" s="97"/>
      <c r="C27" s="97"/>
      <c r="D27" s="97"/>
      <c r="E27" s="97"/>
      <c r="F27" s="97"/>
      <c r="G27" s="97"/>
      <c r="H27" s="97"/>
      <c r="I27" s="97"/>
      <c r="J27" s="97"/>
      <c r="K27" s="97"/>
      <c r="L27" s="97"/>
      <c r="M27" s="97"/>
      <c r="N27" s="97"/>
    </row>
    <row r="28" ht="18" customHeight="1" spans="1:14">
      <c r="A28" s="98" t="s">
        <v>828</v>
      </c>
      <c r="B28" s="97"/>
      <c r="C28" s="97"/>
      <c r="D28" s="97"/>
      <c r="E28" s="97"/>
      <c r="F28" s="97"/>
      <c r="G28" s="97"/>
      <c r="H28" s="97"/>
      <c r="I28" s="97"/>
      <c r="J28" s="97"/>
      <c r="K28" s="97"/>
      <c r="L28" s="97"/>
      <c r="M28" s="97"/>
      <c r="N28" s="97"/>
    </row>
    <row r="29" ht="18" customHeight="1" spans="1:14">
      <c r="A29" s="97" t="s">
        <v>829</v>
      </c>
      <c r="B29" s="97"/>
      <c r="C29" s="97"/>
      <c r="D29" s="97"/>
      <c r="E29" s="97"/>
      <c r="F29" s="97"/>
      <c r="G29" s="97"/>
      <c r="H29" s="97"/>
      <c r="I29" s="97"/>
      <c r="J29" s="97"/>
      <c r="K29" s="97"/>
      <c r="L29" s="97"/>
      <c r="M29" s="97"/>
      <c r="N29" s="97"/>
    </row>
    <row r="30" ht="18" customHeight="1" spans="1:14">
      <c r="A30" s="97" t="s">
        <v>830</v>
      </c>
      <c r="B30" s="97"/>
      <c r="C30" s="97"/>
      <c r="D30" s="97"/>
      <c r="E30" s="97"/>
      <c r="F30" s="97"/>
      <c r="G30" s="97"/>
      <c r="H30" s="97"/>
      <c r="I30" s="97"/>
      <c r="J30" s="97"/>
      <c r="K30" s="97"/>
      <c r="L30" s="97"/>
      <c r="M30" s="97"/>
      <c r="N30" s="97"/>
    </row>
  </sheetData>
  <pageMargins left="0.75" right="0.75" top="1" bottom="1" header="0.5" footer="0.5"/>
  <pageSetup paperSize="9" scale="90" orientation="landscape"/>
  <headerFooter alignWithMargins="0"/>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M37"/>
  <sheetViews>
    <sheetView workbookViewId="0">
      <selection activeCell="A3" sqref="A3:P3"/>
    </sheetView>
  </sheetViews>
  <sheetFormatPr defaultColWidth="9" defaultRowHeight="15.6"/>
  <cols>
    <col min="1" max="1" width="4.25" customWidth="1"/>
    <col min="2" max="2" width="6.08333333333333" customWidth="1"/>
    <col min="3" max="3" width="17" customWidth="1"/>
    <col min="4" max="4" width="8.58333333333333" customWidth="1"/>
    <col min="5" max="5" width="10.25" customWidth="1"/>
    <col min="6" max="6" width="9.08333333333333" customWidth="1"/>
    <col min="7" max="7" width="8.75" customWidth="1"/>
    <col min="8" max="8" width="8.33333333333333" customWidth="1"/>
    <col min="9" max="9" width="8.58333333333333" customWidth="1"/>
    <col min="10" max="10" width="8.75" customWidth="1"/>
    <col min="11" max="11" width="8.58333333333333" customWidth="1"/>
    <col min="12" max="12" width="16.75" customWidth="1"/>
    <col min="13" max="13" width="12.8333333333333" customWidth="1"/>
  </cols>
  <sheetData>
    <row r="2" ht="25.8" hidden="1" spans="1:13">
      <c r="A2" s="92"/>
      <c r="B2" s="92"/>
      <c r="C2" s="92"/>
      <c r="D2" s="92"/>
      <c r="E2" s="92"/>
      <c r="F2" s="92"/>
      <c r="G2" s="92"/>
      <c r="H2" s="92"/>
      <c r="I2" s="92"/>
      <c r="J2" s="92"/>
      <c r="K2" s="92"/>
      <c r="L2" s="92"/>
      <c r="M2" s="92"/>
    </row>
    <row r="3" ht="35.15" customHeight="1" spans="1:13">
      <c r="A3" s="92" t="s">
        <v>831</v>
      </c>
      <c r="B3" s="92"/>
      <c r="C3" s="92"/>
      <c r="D3" s="92"/>
      <c r="E3" s="92"/>
      <c r="F3" s="92"/>
      <c r="G3" s="92"/>
      <c r="H3" s="92"/>
      <c r="I3" s="92"/>
      <c r="J3" s="92"/>
      <c r="K3" s="92"/>
      <c r="L3" s="92"/>
      <c r="M3" s="92"/>
    </row>
    <row r="4" ht="28" customHeight="1" spans="1:13">
      <c r="A4" s="93" t="s">
        <v>161</v>
      </c>
      <c r="B4" s="93" t="s">
        <v>398</v>
      </c>
      <c r="C4" s="93" t="s">
        <v>832</v>
      </c>
      <c r="D4" s="93" t="s">
        <v>810</v>
      </c>
      <c r="E4" s="93" t="s">
        <v>833</v>
      </c>
      <c r="F4" s="93" t="s">
        <v>834</v>
      </c>
      <c r="G4" s="93" t="s">
        <v>792</v>
      </c>
      <c r="H4" s="93" t="s">
        <v>811</v>
      </c>
      <c r="I4" s="93" t="s">
        <v>835</v>
      </c>
      <c r="J4" s="93" t="s">
        <v>836</v>
      </c>
      <c r="K4" s="99" t="s">
        <v>837</v>
      </c>
      <c r="L4" s="93" t="s">
        <v>838</v>
      </c>
      <c r="M4" s="93" t="s">
        <v>839</v>
      </c>
    </row>
    <row r="5" ht="28" customHeight="1" spans="1:13">
      <c r="A5" s="93"/>
      <c r="B5" s="93"/>
      <c r="C5" s="93"/>
      <c r="D5" s="93"/>
      <c r="E5" s="93"/>
      <c r="F5" s="93"/>
      <c r="G5" s="93"/>
      <c r="H5" s="93"/>
      <c r="I5" s="93"/>
      <c r="J5" s="93"/>
      <c r="K5" s="99"/>
      <c r="L5" s="93"/>
      <c r="M5" s="93"/>
    </row>
    <row r="6" ht="18" customHeight="1" spans="1:13">
      <c r="A6" s="94"/>
      <c r="B6" s="95"/>
      <c r="C6" s="94"/>
      <c r="D6" s="94"/>
      <c r="E6" s="94"/>
      <c r="F6" s="94"/>
      <c r="G6" s="94"/>
      <c r="H6" s="94"/>
      <c r="I6" s="94"/>
      <c r="J6" s="94"/>
      <c r="K6" s="94"/>
      <c r="L6" s="94"/>
      <c r="M6" s="94"/>
    </row>
    <row r="7" ht="18" customHeight="1" spans="1:13">
      <c r="A7" s="96"/>
      <c r="B7" s="96"/>
      <c r="C7" s="96"/>
      <c r="D7" s="96"/>
      <c r="E7" s="96"/>
      <c r="F7" s="96"/>
      <c r="G7" s="96"/>
      <c r="H7" s="96"/>
      <c r="I7" s="96"/>
      <c r="J7" s="96"/>
      <c r="K7" s="96"/>
      <c r="L7" s="96"/>
      <c r="M7" s="96"/>
    </row>
    <row r="8" ht="18" customHeight="1" spans="1:13">
      <c r="A8" s="96"/>
      <c r="B8" s="96"/>
      <c r="C8" s="96"/>
      <c r="D8" s="96"/>
      <c r="E8" s="96"/>
      <c r="F8" s="96"/>
      <c r="G8" s="96"/>
      <c r="H8" s="96"/>
      <c r="I8" s="96"/>
      <c r="J8" s="96"/>
      <c r="K8" s="96"/>
      <c r="L8" s="96"/>
      <c r="M8" s="96"/>
    </row>
    <row r="9" ht="18" customHeight="1" spans="1:13">
      <c r="A9" s="96"/>
      <c r="B9" s="96"/>
      <c r="C9" s="96"/>
      <c r="D9" s="96"/>
      <c r="E9" s="96"/>
      <c r="F9" s="96"/>
      <c r="G9" s="96"/>
      <c r="H9" s="96"/>
      <c r="I9" s="96"/>
      <c r="J9" s="96"/>
      <c r="K9" s="96"/>
      <c r="L9" s="96"/>
      <c r="M9" s="96"/>
    </row>
    <row r="10" ht="18" customHeight="1" spans="1:13">
      <c r="A10" s="96"/>
      <c r="B10" s="96"/>
      <c r="C10" s="96"/>
      <c r="D10" s="96"/>
      <c r="E10" s="96"/>
      <c r="F10" s="96"/>
      <c r="G10" s="96"/>
      <c r="H10" s="96"/>
      <c r="I10" s="96"/>
      <c r="J10" s="96"/>
      <c r="K10" s="96"/>
      <c r="L10" s="96"/>
      <c r="M10" s="96"/>
    </row>
    <row r="11" ht="18" customHeight="1" spans="1:13">
      <c r="A11" s="96"/>
      <c r="B11" s="96"/>
      <c r="C11" s="96"/>
      <c r="D11" s="96"/>
      <c r="E11" s="96"/>
      <c r="F11" s="96"/>
      <c r="G11" s="96"/>
      <c r="H11" s="96"/>
      <c r="I11" s="96"/>
      <c r="J11" s="96"/>
      <c r="K11" s="96"/>
      <c r="L11" s="96"/>
      <c r="M11" s="96"/>
    </row>
    <row r="12" ht="18" customHeight="1" spans="1:13">
      <c r="A12" s="96"/>
      <c r="B12" s="96"/>
      <c r="C12" s="96"/>
      <c r="D12" s="96"/>
      <c r="E12" s="96"/>
      <c r="F12" s="96"/>
      <c r="G12" s="96"/>
      <c r="H12" s="96"/>
      <c r="I12" s="96"/>
      <c r="J12" s="96"/>
      <c r="K12" s="96"/>
      <c r="L12" s="96"/>
      <c r="M12" s="96"/>
    </row>
    <row r="13" ht="18" customHeight="1" spans="1:13">
      <c r="A13" s="96"/>
      <c r="B13" s="96"/>
      <c r="C13" s="96"/>
      <c r="D13" s="96"/>
      <c r="E13" s="96"/>
      <c r="F13" s="96"/>
      <c r="G13" s="96"/>
      <c r="H13" s="96"/>
      <c r="I13" s="96"/>
      <c r="J13" s="96"/>
      <c r="K13" s="96"/>
      <c r="L13" s="96"/>
      <c r="M13" s="96"/>
    </row>
    <row r="14" ht="18" customHeight="1" spans="1:13">
      <c r="A14" s="96"/>
      <c r="B14" s="96"/>
      <c r="C14" s="96"/>
      <c r="D14" s="96"/>
      <c r="E14" s="96"/>
      <c r="F14" s="96"/>
      <c r="G14" s="96"/>
      <c r="H14" s="96"/>
      <c r="I14" s="96"/>
      <c r="J14" s="96"/>
      <c r="K14" s="96"/>
      <c r="L14" s="96"/>
      <c r="M14" s="96"/>
    </row>
    <row r="15" ht="18" customHeight="1" spans="1:13">
      <c r="A15" s="96"/>
      <c r="B15" s="96"/>
      <c r="C15" s="96"/>
      <c r="D15" s="96"/>
      <c r="E15" s="96"/>
      <c r="F15" s="96"/>
      <c r="G15" s="96"/>
      <c r="H15" s="96"/>
      <c r="I15" s="96"/>
      <c r="J15" s="96"/>
      <c r="K15" s="96"/>
      <c r="L15" s="96"/>
      <c r="M15" s="96"/>
    </row>
    <row r="16" ht="18" customHeight="1" spans="1:13">
      <c r="A16" s="96"/>
      <c r="B16" s="96"/>
      <c r="C16" s="96"/>
      <c r="D16" s="96"/>
      <c r="E16" s="96"/>
      <c r="F16" s="96"/>
      <c r="G16" s="96"/>
      <c r="H16" s="96"/>
      <c r="I16" s="96"/>
      <c r="J16" s="96"/>
      <c r="K16" s="96"/>
      <c r="L16" s="96"/>
      <c r="M16" s="96"/>
    </row>
    <row r="17" ht="18" customHeight="1" spans="1:13">
      <c r="A17" s="96"/>
      <c r="B17" s="96"/>
      <c r="C17" s="96"/>
      <c r="D17" s="96"/>
      <c r="E17" s="96"/>
      <c r="F17" s="96"/>
      <c r="G17" s="96"/>
      <c r="H17" s="96"/>
      <c r="I17" s="96"/>
      <c r="J17" s="96"/>
      <c r="K17" s="96"/>
      <c r="L17" s="96"/>
      <c r="M17" s="96"/>
    </row>
    <row r="18" ht="18" customHeight="1" spans="1:13">
      <c r="A18" s="96"/>
      <c r="B18" s="96"/>
      <c r="C18" s="96"/>
      <c r="D18" s="96"/>
      <c r="E18" s="96"/>
      <c r="F18" s="96"/>
      <c r="G18" s="96"/>
      <c r="H18" s="96"/>
      <c r="I18" s="96"/>
      <c r="J18" s="96"/>
      <c r="K18" s="96"/>
      <c r="L18" s="96"/>
      <c r="M18" s="96"/>
    </row>
    <row r="19" ht="18" customHeight="1" spans="1:13">
      <c r="A19" s="96"/>
      <c r="B19" s="96"/>
      <c r="C19" s="96"/>
      <c r="D19" s="96"/>
      <c r="E19" s="96"/>
      <c r="F19" s="96"/>
      <c r="G19" s="96"/>
      <c r="H19" s="96"/>
      <c r="I19" s="96"/>
      <c r="J19" s="96"/>
      <c r="K19" s="96"/>
      <c r="L19" s="96"/>
      <c r="M19" s="96"/>
    </row>
    <row r="20" ht="18" customHeight="1" spans="1:13">
      <c r="A20" s="96"/>
      <c r="B20" s="96"/>
      <c r="C20" s="96"/>
      <c r="D20" s="96"/>
      <c r="E20" s="96"/>
      <c r="F20" s="96"/>
      <c r="G20" s="96"/>
      <c r="H20" s="96"/>
      <c r="I20" s="96"/>
      <c r="J20" s="96"/>
      <c r="K20" s="96"/>
      <c r="L20" s="96"/>
      <c r="M20" s="96"/>
    </row>
    <row r="21" ht="18" customHeight="1" spans="1:13">
      <c r="A21" s="96"/>
      <c r="B21" s="96"/>
      <c r="C21" s="96"/>
      <c r="D21" s="96"/>
      <c r="E21" s="96"/>
      <c r="F21" s="96"/>
      <c r="G21" s="96"/>
      <c r="H21" s="96"/>
      <c r="I21" s="96"/>
      <c r="J21" s="96"/>
      <c r="K21" s="96"/>
      <c r="L21" s="96"/>
      <c r="M21" s="96"/>
    </row>
    <row r="22" ht="18" customHeight="1" spans="1:13">
      <c r="A22" s="96"/>
      <c r="B22" s="96"/>
      <c r="C22" s="96"/>
      <c r="D22" s="96"/>
      <c r="E22" s="96"/>
      <c r="F22" s="96"/>
      <c r="G22" s="96"/>
      <c r="H22" s="96"/>
      <c r="I22" s="96"/>
      <c r="J22" s="96"/>
      <c r="K22" s="96"/>
      <c r="L22" s="96"/>
      <c r="M22" s="96"/>
    </row>
    <row r="23" ht="18" customHeight="1" spans="1:13">
      <c r="A23" s="96"/>
      <c r="B23" s="96"/>
      <c r="C23" s="96"/>
      <c r="D23" s="96"/>
      <c r="E23" s="96"/>
      <c r="F23" s="96"/>
      <c r="G23" s="96"/>
      <c r="H23" s="96"/>
      <c r="I23" s="96"/>
      <c r="J23" s="96"/>
      <c r="K23" s="96"/>
      <c r="L23" s="96"/>
      <c r="M23" s="96"/>
    </row>
    <row r="24" ht="18" customHeight="1" spans="1:13">
      <c r="A24" s="96"/>
      <c r="B24" s="96"/>
      <c r="C24" s="96"/>
      <c r="D24" s="96"/>
      <c r="E24" s="96"/>
      <c r="F24" s="96"/>
      <c r="G24" s="96"/>
      <c r="H24" s="96"/>
      <c r="I24" s="96"/>
      <c r="J24" s="96"/>
      <c r="K24" s="96"/>
      <c r="L24" s="96"/>
      <c r="M24" s="96"/>
    </row>
    <row r="25" ht="18" customHeight="1" spans="1:13">
      <c r="A25" s="96"/>
      <c r="B25" s="96"/>
      <c r="C25" s="96"/>
      <c r="D25" s="96"/>
      <c r="E25" s="96"/>
      <c r="F25" s="96"/>
      <c r="G25" s="96"/>
      <c r="H25" s="96"/>
      <c r="I25" s="96"/>
      <c r="J25" s="96"/>
      <c r="K25" s="96"/>
      <c r="L25" s="96"/>
      <c r="M25" s="96"/>
    </row>
    <row r="26" ht="18" customHeight="1" spans="1:13">
      <c r="A26" s="96"/>
      <c r="B26" s="96"/>
      <c r="C26" s="96"/>
      <c r="D26" s="96"/>
      <c r="E26" s="96"/>
      <c r="F26" s="96"/>
      <c r="G26" s="96"/>
      <c r="H26" s="96"/>
      <c r="I26" s="96"/>
      <c r="J26" s="96"/>
      <c r="K26" s="96"/>
      <c r="L26" s="96"/>
      <c r="M26" s="96"/>
    </row>
    <row r="27" ht="18" customHeight="1" spans="1:13">
      <c r="A27" s="97"/>
      <c r="B27" s="97"/>
      <c r="C27" s="97"/>
      <c r="D27" s="97"/>
      <c r="E27" s="97"/>
      <c r="F27" s="97"/>
      <c r="G27" s="97"/>
      <c r="H27" s="97"/>
      <c r="I27" s="97"/>
      <c r="J27" s="97"/>
      <c r="K27" s="97"/>
      <c r="L27" s="97"/>
      <c r="M27" s="97"/>
    </row>
    <row r="28" ht="18" customHeight="1" spans="1:13">
      <c r="A28" s="97"/>
      <c r="B28" s="97"/>
      <c r="C28" s="97"/>
      <c r="D28" s="97"/>
      <c r="E28" s="97"/>
      <c r="F28" s="97"/>
      <c r="G28" s="97"/>
      <c r="H28" s="97"/>
      <c r="I28" s="97"/>
      <c r="J28" s="97"/>
      <c r="K28" s="97"/>
      <c r="L28" s="97"/>
      <c r="M28" s="97"/>
    </row>
    <row r="29" ht="18" customHeight="1" spans="1:13">
      <c r="A29" s="98" t="s">
        <v>840</v>
      </c>
      <c r="B29" s="97"/>
      <c r="C29" s="97"/>
      <c r="D29" s="97"/>
      <c r="E29" s="97"/>
      <c r="F29" s="97"/>
      <c r="G29" s="97"/>
      <c r="H29" s="97"/>
      <c r="I29" s="97"/>
      <c r="J29" s="97"/>
      <c r="K29" s="97"/>
      <c r="L29" s="97"/>
      <c r="M29" s="97"/>
    </row>
    <row r="30" ht="18" customHeight="1" spans="1:13">
      <c r="A30" s="98" t="s">
        <v>841</v>
      </c>
      <c r="B30" s="97"/>
      <c r="C30" s="97"/>
      <c r="D30" s="97"/>
      <c r="E30" s="97"/>
      <c r="F30" s="97"/>
      <c r="G30" s="97"/>
      <c r="H30" s="97"/>
      <c r="I30" s="97"/>
      <c r="J30" s="97"/>
      <c r="K30" s="97"/>
      <c r="L30" s="97"/>
      <c r="M30" s="97"/>
    </row>
    <row r="31" ht="18" customHeight="1" spans="1:13">
      <c r="A31" s="98" t="s">
        <v>842</v>
      </c>
      <c r="B31" s="97"/>
      <c r="C31" s="97"/>
      <c r="D31" s="97"/>
      <c r="E31" s="97"/>
      <c r="F31" s="97"/>
      <c r="G31" s="97"/>
      <c r="H31" s="97"/>
      <c r="I31" s="97"/>
      <c r="J31" s="97"/>
      <c r="K31" s="97"/>
      <c r="L31" s="97"/>
      <c r="M31" s="97"/>
    </row>
    <row r="32" ht="18" customHeight="1" spans="1:13">
      <c r="A32" s="98" t="s">
        <v>843</v>
      </c>
      <c r="B32" s="97"/>
      <c r="C32" s="97"/>
      <c r="D32" s="97"/>
      <c r="E32" s="97"/>
      <c r="F32" s="97"/>
      <c r="G32" s="97"/>
      <c r="H32" s="97"/>
      <c r="I32" s="97"/>
      <c r="J32" s="97"/>
      <c r="K32" s="97"/>
      <c r="L32" s="97"/>
      <c r="M32" s="97"/>
    </row>
    <row r="33" ht="18" customHeight="1" spans="1:13">
      <c r="A33" s="98" t="s">
        <v>844</v>
      </c>
      <c r="B33" s="97"/>
      <c r="C33" s="97"/>
      <c r="D33" s="97"/>
      <c r="E33" s="97"/>
      <c r="F33" s="97"/>
      <c r="G33" s="97"/>
      <c r="H33" s="97"/>
      <c r="I33" s="97"/>
      <c r="J33" s="97"/>
      <c r="K33" s="97"/>
      <c r="L33" s="97"/>
      <c r="M33" s="97"/>
    </row>
    <row r="34" ht="18" customHeight="1" spans="1:13">
      <c r="A34" s="98" t="s">
        <v>845</v>
      </c>
      <c r="B34" s="97"/>
      <c r="C34" s="97"/>
      <c r="D34" s="97"/>
      <c r="E34" s="97"/>
      <c r="F34" s="97"/>
      <c r="G34" s="97"/>
      <c r="H34" s="97"/>
      <c r="I34" s="97"/>
      <c r="J34" s="97"/>
      <c r="K34" s="97"/>
      <c r="L34" s="97"/>
      <c r="M34" s="97"/>
    </row>
    <row r="35" ht="18" customHeight="1" spans="1:13">
      <c r="A35" s="98" t="s">
        <v>846</v>
      </c>
      <c r="B35" s="97"/>
      <c r="C35" s="97"/>
      <c r="D35" s="97"/>
      <c r="E35" s="97"/>
      <c r="F35" s="97"/>
      <c r="G35" s="97"/>
      <c r="H35" s="97"/>
      <c r="I35" s="97"/>
      <c r="J35" s="97"/>
      <c r="K35" s="97"/>
      <c r="L35" s="97"/>
      <c r="M35" s="97"/>
    </row>
    <row r="36" ht="18" customHeight="1" spans="1:13">
      <c r="A36" s="98" t="s">
        <v>847</v>
      </c>
      <c r="B36" s="97"/>
      <c r="C36" s="97"/>
      <c r="D36" s="97"/>
      <c r="E36" s="97"/>
      <c r="F36" s="97"/>
      <c r="G36" s="97"/>
      <c r="H36" s="97"/>
      <c r="I36" s="97"/>
      <c r="J36" s="97"/>
      <c r="K36" s="97"/>
      <c r="L36" s="97"/>
      <c r="M36" s="97"/>
    </row>
    <row r="37" ht="18" customHeight="1" spans="1:13">
      <c r="A37" s="98" t="s">
        <v>848</v>
      </c>
      <c r="B37" s="97"/>
      <c r="C37" s="97"/>
      <c r="D37" s="97"/>
      <c r="E37" s="97"/>
      <c r="F37" s="97"/>
      <c r="G37" s="97"/>
      <c r="H37" s="97"/>
      <c r="I37" s="97"/>
      <c r="J37" s="97"/>
      <c r="K37" s="97"/>
      <c r="L37" s="97"/>
      <c r="M37" s="97"/>
    </row>
  </sheetData>
  <mergeCells count="2">
    <mergeCell ref="A2:M2"/>
    <mergeCell ref="A3:M3"/>
  </mergeCells>
  <printOptions horizontalCentered="1"/>
  <pageMargins left="0.590277777777778" right="0.590277777777778" top="0.984027777777778" bottom="0.984027777777778" header="0.511805555555556" footer="0.511805555555556"/>
  <pageSetup paperSize="9" scale="90" orientation="landscape"/>
  <headerFooter alignWithMargins="0"/>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08333333333333" customWidth="1"/>
    <col min="2" max="2" width="26" customWidth="1"/>
    <col min="3" max="3" width="9.33333333333333" customWidth="1"/>
    <col min="4" max="4" width="11.25" customWidth="1"/>
    <col min="5" max="5" width="8.08333333333333" customWidth="1"/>
    <col min="6" max="6" width="13" customWidth="1"/>
    <col min="7" max="7" width="7" customWidth="1"/>
    <col min="8" max="8" width="14.25" customWidth="1" outlineLevel="1"/>
    <col min="9" max="9" width="10.5833333333333" customWidth="1" outlineLevel="1"/>
    <col min="10" max="10" width="7.58333333333333" customWidth="1" outlineLevel="1"/>
    <col min="11" max="11" width="11.25" customWidth="1"/>
  </cols>
  <sheetData>
    <row r="1" ht="15.6" spans="1:11">
      <c r="A1" s="1" t="s">
        <v>126</v>
      </c>
      <c r="B1" s="91" t="s">
        <v>579</v>
      </c>
      <c r="C1" s="3"/>
      <c r="D1" s="3"/>
      <c r="E1" s="3"/>
      <c r="F1" s="3"/>
      <c r="G1" s="3"/>
      <c r="H1" s="4"/>
      <c r="I1" s="4"/>
      <c r="J1" s="4"/>
      <c r="K1" s="3"/>
    </row>
    <row r="2" ht="30" hidden="1" customHeight="1" spans="1:11">
      <c r="A2" s="5" t="s">
        <v>849</v>
      </c>
      <c r="B2" s="5"/>
      <c r="C2" s="5"/>
      <c r="D2" s="5"/>
      <c r="E2" s="5"/>
      <c r="F2" s="5"/>
      <c r="G2" s="5"/>
      <c r="H2" s="5"/>
      <c r="I2" s="5"/>
      <c r="J2" s="5"/>
      <c r="K2" s="5"/>
    </row>
    <row r="3" ht="30" customHeight="1" spans="1:11">
      <c r="A3" s="5" t="s">
        <v>850</v>
      </c>
      <c r="B3" s="5"/>
      <c r="C3" s="5"/>
      <c r="D3" s="5"/>
      <c r="E3" s="5"/>
      <c r="F3" s="5"/>
      <c r="G3" s="5"/>
      <c r="H3" s="5"/>
      <c r="I3" s="5"/>
      <c r="J3" s="5"/>
      <c r="K3" s="5"/>
    </row>
    <row r="4" ht="14.15" customHeight="1" spans="1:11">
      <c r="A4" s="6" t="e">
        <f>CONCATENATE(#REF!,#REF!,#REF!,#REF!,#REF!,#REF!,#REF!)</f>
        <v>#REF!</v>
      </c>
      <c r="B4" s="6"/>
      <c r="C4" s="6"/>
      <c r="D4" s="6"/>
      <c r="E4" s="6"/>
      <c r="F4" s="6"/>
      <c r="G4" s="7"/>
      <c r="H4" s="7"/>
      <c r="I4" s="7"/>
      <c r="J4" s="7"/>
      <c r="K4" s="7"/>
    </row>
    <row r="5" customHeight="1" spans="1:11">
      <c r="A5" s="8" t="e">
        <f>#REF!&amp;#REF!</f>
        <v>#REF!</v>
      </c>
      <c r="B5" s="9"/>
      <c r="C5" s="9"/>
      <c r="D5" s="9"/>
      <c r="E5" s="9"/>
      <c r="F5" s="9"/>
      <c r="G5" s="9"/>
      <c r="H5" s="10"/>
      <c r="I5" s="10"/>
      <c r="J5" s="10"/>
      <c r="K5" s="11" t="s">
        <v>159</v>
      </c>
    </row>
    <row r="6" ht="28" customHeight="1" spans="1:11">
      <c r="A6" s="57" t="s">
        <v>161</v>
      </c>
      <c r="B6" s="57" t="s">
        <v>851</v>
      </c>
      <c r="C6" s="57" t="s">
        <v>773</v>
      </c>
      <c r="D6" s="57" t="s">
        <v>852</v>
      </c>
      <c r="E6" s="57" t="s">
        <v>853</v>
      </c>
      <c r="F6" s="13" t="s">
        <v>196</v>
      </c>
      <c r="G6" s="57" t="s">
        <v>854</v>
      </c>
      <c r="H6" s="57" t="s">
        <v>197</v>
      </c>
      <c r="I6" s="57" t="s">
        <v>198</v>
      </c>
      <c r="J6" s="57" t="s">
        <v>269</v>
      </c>
      <c r="K6" s="57" t="s">
        <v>164</v>
      </c>
    </row>
    <row r="7" customHeight="1" spans="1:11">
      <c r="A7" s="14"/>
      <c r="B7" s="87"/>
      <c r="C7" s="16"/>
      <c r="D7" s="17"/>
      <c r="E7" s="14"/>
      <c r="F7" s="19"/>
      <c r="G7" s="14"/>
      <c r="H7" s="17"/>
      <c r="I7" s="39" t="str">
        <f>IF(H7-F7&lt;&gt;0,H7-F7,IF(F7&lt;&gt;0,0,""))</f>
        <v/>
      </c>
      <c r="J7" s="56" t="str">
        <f>IF(F7=0,"",(H7-F7)/F7*100)</f>
        <v/>
      </c>
      <c r="K7" s="18"/>
    </row>
    <row r="8" customHeight="1" spans="1:11">
      <c r="A8" s="14"/>
      <c r="B8" s="15"/>
      <c r="C8" s="16"/>
      <c r="D8" s="17"/>
      <c r="E8" s="14"/>
      <c r="F8" s="19"/>
      <c r="G8" s="14"/>
      <c r="H8" s="17"/>
      <c r="I8" s="39" t="str">
        <f t="shared" ref="I8:I28" si="0">IF(H8-F8&lt;&gt;0,H8-F8,IF(F8&lt;&gt;0,0,""))</f>
        <v/>
      </c>
      <c r="J8" s="56" t="str">
        <f t="shared" ref="J8:J28" si="1">IF(F8=0,"",(H8-F8)/F8*100)</f>
        <v/>
      </c>
      <c r="K8" s="18"/>
    </row>
    <row r="9" customHeight="1" spans="1:11">
      <c r="A9" s="14"/>
      <c r="B9" s="15"/>
      <c r="C9" s="16"/>
      <c r="D9" s="17"/>
      <c r="E9" s="14"/>
      <c r="F9" s="19"/>
      <c r="G9" s="14"/>
      <c r="H9" s="17"/>
      <c r="I9" s="39" t="str">
        <f t="shared" si="0"/>
        <v/>
      </c>
      <c r="J9" s="56" t="str">
        <f t="shared" si="1"/>
        <v/>
      </c>
      <c r="K9" s="18"/>
    </row>
    <row r="10" customHeight="1" spans="1:11">
      <c r="A10" s="14"/>
      <c r="B10" s="15"/>
      <c r="C10" s="16"/>
      <c r="D10" s="17"/>
      <c r="E10" s="14"/>
      <c r="F10" s="19"/>
      <c r="G10" s="14"/>
      <c r="H10" s="17"/>
      <c r="I10" s="39" t="str">
        <f t="shared" si="0"/>
        <v/>
      </c>
      <c r="J10" s="56" t="str">
        <f t="shared" si="1"/>
        <v/>
      </c>
      <c r="K10" s="18"/>
    </row>
    <row r="11" customHeight="1" spans="1:11">
      <c r="A11" s="14"/>
      <c r="B11" s="15"/>
      <c r="C11" s="16"/>
      <c r="D11" s="17"/>
      <c r="E11" s="14"/>
      <c r="F11" s="19"/>
      <c r="G11" s="14"/>
      <c r="H11" s="17"/>
      <c r="I11" s="39" t="str">
        <f t="shared" si="0"/>
        <v/>
      </c>
      <c r="J11" s="56" t="str">
        <f t="shared" si="1"/>
        <v/>
      </c>
      <c r="K11" s="18"/>
    </row>
    <row r="12" customHeight="1" spans="1:11">
      <c r="A12" s="14"/>
      <c r="B12" s="15"/>
      <c r="C12" s="16"/>
      <c r="D12" s="17"/>
      <c r="E12" s="14"/>
      <c r="F12" s="19"/>
      <c r="G12" s="14"/>
      <c r="H12" s="17"/>
      <c r="I12" s="39" t="str">
        <f t="shared" si="0"/>
        <v/>
      </c>
      <c r="J12" s="56" t="str">
        <f t="shared" si="1"/>
        <v/>
      </c>
      <c r="K12" s="18"/>
    </row>
    <row r="13" customHeight="1" spans="1:11">
      <c r="A13" s="14"/>
      <c r="B13" s="15"/>
      <c r="C13" s="16"/>
      <c r="D13" s="17"/>
      <c r="E13" s="14"/>
      <c r="F13" s="19"/>
      <c r="G13" s="14"/>
      <c r="H13" s="17"/>
      <c r="I13" s="39" t="str">
        <f t="shared" si="0"/>
        <v/>
      </c>
      <c r="J13" s="56" t="str">
        <f t="shared" si="1"/>
        <v/>
      </c>
      <c r="K13" s="18"/>
    </row>
    <row r="14" customHeight="1" spans="1:11">
      <c r="A14" s="14"/>
      <c r="B14" s="15"/>
      <c r="C14" s="16"/>
      <c r="D14" s="17"/>
      <c r="E14" s="14"/>
      <c r="F14" s="19"/>
      <c r="G14" s="14"/>
      <c r="H14" s="17"/>
      <c r="I14" s="39" t="str">
        <f t="shared" si="0"/>
        <v/>
      </c>
      <c r="J14" s="56" t="str">
        <f t="shared" si="1"/>
        <v/>
      </c>
      <c r="K14" s="18"/>
    </row>
    <row r="15" customHeight="1" spans="1:11">
      <c r="A15" s="14"/>
      <c r="B15" s="15"/>
      <c r="C15" s="16"/>
      <c r="D15" s="17"/>
      <c r="E15" s="14"/>
      <c r="F15" s="19"/>
      <c r="G15" s="14"/>
      <c r="H15" s="17"/>
      <c r="I15" s="39" t="str">
        <f t="shared" si="0"/>
        <v/>
      </c>
      <c r="J15" s="56" t="str">
        <f t="shared" si="1"/>
        <v/>
      </c>
      <c r="K15" s="18"/>
    </row>
    <row r="16" customHeight="1" spans="1:11">
      <c r="A16" s="14"/>
      <c r="B16" s="15"/>
      <c r="C16" s="16"/>
      <c r="D16" s="17"/>
      <c r="E16" s="14"/>
      <c r="F16" s="19"/>
      <c r="G16" s="14"/>
      <c r="H16" s="17"/>
      <c r="I16" s="39" t="str">
        <f t="shared" si="0"/>
        <v/>
      </c>
      <c r="J16" s="56" t="str">
        <f t="shared" si="1"/>
        <v/>
      </c>
      <c r="K16" s="18"/>
    </row>
    <row r="17" customHeight="1" spans="1:11">
      <c r="A17" s="14"/>
      <c r="B17" s="15"/>
      <c r="C17" s="16"/>
      <c r="D17" s="17"/>
      <c r="E17" s="14"/>
      <c r="F17" s="19"/>
      <c r="G17" s="14"/>
      <c r="H17" s="17"/>
      <c r="I17" s="39" t="str">
        <f t="shared" si="0"/>
        <v/>
      </c>
      <c r="J17" s="56" t="str">
        <f t="shared" si="1"/>
        <v/>
      </c>
      <c r="K17" s="18"/>
    </row>
    <row r="18" customHeight="1" spans="1:11">
      <c r="A18" s="14"/>
      <c r="B18" s="15"/>
      <c r="C18" s="16"/>
      <c r="D18" s="17"/>
      <c r="E18" s="14"/>
      <c r="F18" s="19"/>
      <c r="G18" s="14"/>
      <c r="H18" s="17"/>
      <c r="I18" s="39" t="str">
        <f t="shared" si="0"/>
        <v/>
      </c>
      <c r="J18" s="56" t="str">
        <f t="shared" si="1"/>
        <v/>
      </c>
      <c r="K18" s="18"/>
    </row>
    <row r="19" customHeight="1" spans="1:11">
      <c r="A19" s="14"/>
      <c r="B19" s="15"/>
      <c r="C19" s="16"/>
      <c r="D19" s="17"/>
      <c r="E19" s="14"/>
      <c r="F19" s="19"/>
      <c r="G19" s="14"/>
      <c r="H19" s="17"/>
      <c r="I19" s="39" t="str">
        <f t="shared" si="0"/>
        <v/>
      </c>
      <c r="J19" s="56" t="str">
        <f t="shared" si="1"/>
        <v/>
      </c>
      <c r="K19" s="18"/>
    </row>
    <row r="20" customHeight="1" spans="1:11">
      <c r="A20" s="14"/>
      <c r="B20" s="15"/>
      <c r="C20" s="16"/>
      <c r="D20" s="17"/>
      <c r="E20" s="14"/>
      <c r="F20" s="19"/>
      <c r="G20" s="14"/>
      <c r="H20" s="17"/>
      <c r="I20" s="39" t="str">
        <f t="shared" si="0"/>
        <v/>
      </c>
      <c r="J20" s="56" t="str">
        <f t="shared" si="1"/>
        <v/>
      </c>
      <c r="K20" s="18"/>
    </row>
    <row r="21" customHeight="1" spans="1:11">
      <c r="A21" s="14"/>
      <c r="B21" s="15"/>
      <c r="C21" s="16"/>
      <c r="D21" s="17"/>
      <c r="E21" s="14"/>
      <c r="F21" s="19"/>
      <c r="G21" s="14"/>
      <c r="H21" s="17"/>
      <c r="I21" s="39" t="str">
        <f t="shared" si="0"/>
        <v/>
      </c>
      <c r="J21" s="56" t="str">
        <f t="shared" si="1"/>
        <v/>
      </c>
      <c r="K21" s="18"/>
    </row>
    <row r="22" customHeight="1" spans="1:11">
      <c r="A22" s="14"/>
      <c r="B22" s="15"/>
      <c r="C22" s="16"/>
      <c r="D22" s="17"/>
      <c r="E22" s="14"/>
      <c r="F22" s="19"/>
      <c r="G22" s="14"/>
      <c r="H22" s="17"/>
      <c r="I22" s="39" t="str">
        <f t="shared" si="0"/>
        <v/>
      </c>
      <c r="J22" s="56" t="str">
        <f t="shared" si="1"/>
        <v/>
      </c>
      <c r="K22" s="18"/>
    </row>
    <row r="23" customHeight="1" spans="1:11">
      <c r="A23" s="14"/>
      <c r="B23" s="15"/>
      <c r="C23" s="16"/>
      <c r="D23" s="17"/>
      <c r="E23" s="14"/>
      <c r="F23" s="19"/>
      <c r="G23" s="14"/>
      <c r="H23" s="17"/>
      <c r="I23" s="39" t="str">
        <f t="shared" si="0"/>
        <v/>
      </c>
      <c r="J23" s="56" t="str">
        <f t="shared" si="1"/>
        <v/>
      </c>
      <c r="K23" s="18"/>
    </row>
    <row r="24" customHeight="1" spans="1:11">
      <c r="A24" s="14"/>
      <c r="B24" s="15"/>
      <c r="C24" s="16"/>
      <c r="D24" s="17"/>
      <c r="E24" s="14"/>
      <c r="F24" s="19"/>
      <c r="G24" s="14"/>
      <c r="H24" s="17"/>
      <c r="I24" s="39" t="str">
        <f t="shared" si="0"/>
        <v/>
      </c>
      <c r="J24" s="56" t="str">
        <f t="shared" si="1"/>
        <v/>
      </c>
      <c r="K24" s="18"/>
    </row>
    <row r="25" customHeight="1" spans="1:11">
      <c r="A25" s="14"/>
      <c r="B25" s="15"/>
      <c r="C25" s="16"/>
      <c r="D25" s="17"/>
      <c r="E25" s="14"/>
      <c r="F25" s="19"/>
      <c r="G25" s="14"/>
      <c r="H25" s="17"/>
      <c r="I25" s="39" t="str">
        <f t="shared" si="0"/>
        <v/>
      </c>
      <c r="J25" s="56" t="str">
        <f t="shared" si="1"/>
        <v/>
      </c>
      <c r="K25" s="18"/>
    </row>
    <row r="26" customHeight="1" spans="1:11">
      <c r="A26" s="14"/>
      <c r="B26" s="15"/>
      <c r="C26" s="16"/>
      <c r="D26" s="17"/>
      <c r="E26" s="14"/>
      <c r="F26" s="19"/>
      <c r="G26" s="14"/>
      <c r="H26" s="17"/>
      <c r="I26" s="39" t="str">
        <f t="shared" si="0"/>
        <v/>
      </c>
      <c r="J26" s="56" t="str">
        <f t="shared" si="1"/>
        <v/>
      </c>
      <c r="K26" s="18"/>
    </row>
    <row r="27" customHeight="1" spans="1:11">
      <c r="A27" s="14"/>
      <c r="B27" s="15"/>
      <c r="C27" s="16"/>
      <c r="D27" s="17"/>
      <c r="E27" s="14"/>
      <c r="F27" s="19"/>
      <c r="G27" s="14"/>
      <c r="H27" s="17"/>
      <c r="I27" s="39" t="str">
        <f t="shared" si="0"/>
        <v/>
      </c>
      <c r="J27" s="56" t="str">
        <f t="shared" si="1"/>
        <v/>
      </c>
      <c r="K27" s="18"/>
    </row>
    <row r="28" customHeight="1" spans="1:11">
      <c r="A28" s="20" t="s">
        <v>855</v>
      </c>
      <c r="B28" s="21"/>
      <c r="C28" s="16"/>
      <c r="D28" s="17"/>
      <c r="E28" s="14"/>
      <c r="F28" s="19">
        <f>SUM(F7:F27)</f>
        <v>0</v>
      </c>
      <c r="G28" s="14"/>
      <c r="H28" s="17">
        <f>SUM(H7:H27)</f>
        <v>0</v>
      </c>
      <c r="I28" s="39" t="str">
        <f t="shared" si="0"/>
        <v/>
      </c>
      <c r="J28" s="56" t="str">
        <f t="shared" si="1"/>
        <v/>
      </c>
      <c r="K28" s="18"/>
    </row>
    <row r="29" customHeight="1" spans="1:11">
      <c r="A29" s="22" t="e">
        <f>#REF!&amp;#REF!</f>
        <v>#REF!</v>
      </c>
      <c r="B29" s="9"/>
      <c r="C29" s="9"/>
      <c r="D29" s="9"/>
      <c r="E29" s="9"/>
      <c r="F29" s="9"/>
      <c r="G29" s="9"/>
      <c r="H29" s="8"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4">
    <mergeCell ref="A2:K2"/>
    <mergeCell ref="A3:K3"/>
    <mergeCell ref="A4:K4"/>
    <mergeCell ref="A28:B28"/>
  </mergeCells>
  <hyperlinks>
    <hyperlink ref="A1" location="索引目录!D60" display="返回索引页"/>
    <hyperlink ref="B1" location="非流动资产汇总!B20" display="返回非流动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Roman,常规"4-15
&amp;"宋体,常规"共&amp;"Times New Roman,常规"&amp;N&amp;"宋体,常规"页第&amp;"Times New Roman,常规"&amp;P&amp;"宋体,常规"页</oddHead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6.08333333333333"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5.5833333333333" customWidth="1"/>
  </cols>
  <sheetData>
    <row r="1" ht="15.6" spans="1:8">
      <c r="A1" s="1" t="s">
        <v>126</v>
      </c>
      <c r="B1" s="91" t="s">
        <v>579</v>
      </c>
      <c r="C1" s="3"/>
      <c r="D1" s="3"/>
      <c r="E1" s="4"/>
      <c r="F1" s="4"/>
      <c r="G1" s="4"/>
      <c r="H1" s="25"/>
    </row>
    <row r="2" ht="30" hidden="1" customHeight="1" spans="1:8">
      <c r="A2" s="5" t="s">
        <v>856</v>
      </c>
      <c r="B2" s="26"/>
      <c r="C2" s="26"/>
      <c r="D2" s="26"/>
      <c r="E2" s="26"/>
      <c r="F2" s="26"/>
      <c r="G2" s="26"/>
      <c r="H2" s="26"/>
    </row>
    <row r="3" ht="30" customHeight="1" spans="1:8">
      <c r="A3" s="5" t="s">
        <v>857</v>
      </c>
      <c r="B3" s="26"/>
      <c r="C3" s="26"/>
      <c r="D3" s="26"/>
      <c r="E3" s="26"/>
      <c r="F3" s="26"/>
      <c r="G3" s="26"/>
      <c r="H3" s="26"/>
    </row>
    <row r="4" ht="14.15" customHeight="1" spans="1:8">
      <c r="A4" s="6" t="e">
        <f>CONCATENATE(#REF!,#REF!,#REF!,#REF!,#REF!,#REF!,#REF!)</f>
        <v>#REF!</v>
      </c>
      <c r="B4" s="6"/>
      <c r="C4" s="6"/>
      <c r="D4" s="6"/>
      <c r="E4" s="6"/>
      <c r="F4" s="6"/>
      <c r="G4" s="6"/>
      <c r="H4" s="6"/>
    </row>
    <row r="5" customHeight="1" spans="1:8">
      <c r="A5" s="8" t="e">
        <f>#REF!&amp;#REF!</f>
        <v>#REF!</v>
      </c>
      <c r="B5" s="9"/>
      <c r="C5" s="9"/>
      <c r="D5" s="9"/>
      <c r="E5" s="10"/>
      <c r="F5" s="10"/>
      <c r="G5" s="10"/>
      <c r="H5" s="11" t="s">
        <v>159</v>
      </c>
    </row>
    <row r="6" ht="28" customHeight="1" spans="1:8">
      <c r="A6" s="12" t="s">
        <v>161</v>
      </c>
      <c r="B6" s="12" t="s">
        <v>803</v>
      </c>
      <c r="C6" s="57" t="s">
        <v>335</v>
      </c>
      <c r="D6" s="13" t="s">
        <v>196</v>
      </c>
      <c r="E6" s="12" t="s">
        <v>197</v>
      </c>
      <c r="F6" s="57" t="s">
        <v>198</v>
      </c>
      <c r="G6" s="57" t="s">
        <v>269</v>
      </c>
      <c r="H6" s="12" t="s">
        <v>164</v>
      </c>
    </row>
    <row r="7" customHeight="1" spans="1:8">
      <c r="A7" s="14"/>
      <c r="B7" s="15"/>
      <c r="C7" s="16"/>
      <c r="D7" s="19"/>
      <c r="E7" s="12"/>
      <c r="F7" s="39" t="str">
        <f>IF(E7-D7&lt;&gt;0,E7-D7,IF(D7&lt;&gt;0,0,""))</f>
        <v/>
      </c>
      <c r="G7" s="56" t="str">
        <f>IF(D7=0,"",(E7-D7)/D7*100)</f>
        <v/>
      </c>
      <c r="H7" s="18"/>
    </row>
    <row r="8" customHeight="1" spans="1:8">
      <c r="A8" s="14"/>
      <c r="B8" s="15"/>
      <c r="C8" s="16"/>
      <c r="D8" s="19"/>
      <c r="E8" s="17"/>
      <c r="F8" s="39" t="str">
        <f t="shared" ref="F8:F28" si="0">IF(E8-D8&lt;&gt;0,E8-D8,IF(D8&lt;&gt;0,0,""))</f>
        <v/>
      </c>
      <c r="G8" s="56" t="str">
        <f t="shared" ref="G8:G28" si="1">IF(D8=0,"",(E8-D8)/D8*100)</f>
        <v/>
      </c>
      <c r="H8" s="18"/>
    </row>
    <row r="9" customHeight="1" spans="1:8">
      <c r="A9" s="14"/>
      <c r="B9" s="15"/>
      <c r="C9" s="16"/>
      <c r="D9" s="19"/>
      <c r="E9" s="17"/>
      <c r="F9" s="39" t="str">
        <f t="shared" si="0"/>
        <v/>
      </c>
      <c r="G9" s="56" t="str">
        <f t="shared" si="1"/>
        <v/>
      </c>
      <c r="H9" s="18"/>
    </row>
    <row r="10" customHeight="1" spans="1:8">
      <c r="A10" s="14"/>
      <c r="B10" s="15"/>
      <c r="C10" s="16"/>
      <c r="D10" s="19"/>
      <c r="E10" s="17"/>
      <c r="F10" s="39" t="str">
        <f t="shared" si="0"/>
        <v/>
      </c>
      <c r="G10" s="56" t="str">
        <f t="shared" si="1"/>
        <v/>
      </c>
      <c r="H10" s="18"/>
    </row>
    <row r="11" customHeight="1" spans="1:8">
      <c r="A11" s="14"/>
      <c r="B11" s="15"/>
      <c r="C11" s="16"/>
      <c r="D11" s="19"/>
      <c r="E11" s="17"/>
      <c r="F11" s="39" t="str">
        <f t="shared" si="0"/>
        <v/>
      </c>
      <c r="G11" s="56" t="str">
        <f t="shared" si="1"/>
        <v/>
      </c>
      <c r="H11" s="18"/>
    </row>
    <row r="12" customHeight="1" spans="1:8">
      <c r="A12" s="14"/>
      <c r="B12" s="15"/>
      <c r="C12" s="16"/>
      <c r="D12" s="19"/>
      <c r="E12" s="17"/>
      <c r="F12" s="39" t="str">
        <f t="shared" si="0"/>
        <v/>
      </c>
      <c r="G12" s="56" t="str">
        <f t="shared" si="1"/>
        <v/>
      </c>
      <c r="H12" s="18"/>
    </row>
    <row r="13" customHeight="1" spans="1:8">
      <c r="A13" s="14"/>
      <c r="B13" s="15"/>
      <c r="C13" s="16"/>
      <c r="D13" s="19"/>
      <c r="E13" s="17"/>
      <c r="F13" s="39" t="str">
        <f t="shared" si="0"/>
        <v/>
      </c>
      <c r="G13" s="56" t="str">
        <f t="shared" si="1"/>
        <v/>
      </c>
      <c r="H13" s="18"/>
    </row>
    <row r="14" customHeight="1" spans="1:8">
      <c r="A14" s="14"/>
      <c r="B14" s="15"/>
      <c r="C14" s="16"/>
      <c r="D14" s="19"/>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14"/>
      <c r="B26" s="15"/>
      <c r="C26" s="16"/>
      <c r="D26" s="17"/>
      <c r="E26" s="17"/>
      <c r="F26" s="39" t="str">
        <f t="shared" si="0"/>
        <v/>
      </c>
      <c r="G26" s="56" t="str">
        <f t="shared" si="1"/>
        <v/>
      </c>
      <c r="H26" s="18"/>
    </row>
    <row r="27" customHeight="1" spans="1:8">
      <c r="A27" s="14"/>
      <c r="B27" s="15"/>
      <c r="C27" s="16"/>
      <c r="D27" s="17"/>
      <c r="E27" s="17"/>
      <c r="F27" s="39" t="str">
        <f t="shared" si="0"/>
        <v/>
      </c>
      <c r="G27" s="56" t="str">
        <f t="shared" si="1"/>
        <v/>
      </c>
      <c r="H27" s="18"/>
    </row>
    <row r="28" customHeight="1" spans="1:8">
      <c r="A28" s="20" t="s">
        <v>855</v>
      </c>
      <c r="B28" s="21"/>
      <c r="C28" s="16"/>
      <c r="D28" s="17">
        <f>SUM(D7:D27)</f>
        <v>0</v>
      </c>
      <c r="E28" s="17">
        <f>SUM(E7:E27)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B1" location="非流动资产汇总!B21" display="返回非流动资产汇总表"/>
    <hyperlink ref="A1" location="索引目录!D61" display="返回索引页"/>
  </hyperlinks>
  <printOptions horizontalCentered="1"/>
  <pageMargins left="0.354166666666667" right="0.354166666666667" top="0.786805555555556" bottom="0.314583333333333" header="1.0625" footer="0.314583333333333"/>
  <pageSetup paperSize="9" fitToHeight="0" orientation="landscape"/>
  <headerFooter alignWithMargins="0">
    <oddHeader>&amp;R&amp;"宋体,常规"&amp;10表&amp;"Times New Roman,常规"4-16
&amp;"宋体,常规"共&amp;"Times New Roman,常规"&amp;N&amp;"宋体,常规"页第&amp;"Times New Roman,常规"&amp;P&amp;"宋体,常规"页</oddHead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10.25" customWidth="1"/>
    <col min="2" max="2" width="44.8333333333333" customWidth="1"/>
    <col min="3" max="4" width="19.0833333333333" customWidth="1"/>
    <col min="5" max="5" width="15.5833333333333" customWidth="1"/>
    <col min="6" max="6" width="13.75" customWidth="1"/>
  </cols>
  <sheetData>
    <row r="1" ht="15.6" spans="1:6">
      <c r="A1" s="90" t="s">
        <v>126</v>
      </c>
      <c r="B1" s="91" t="s">
        <v>579</v>
      </c>
      <c r="C1" s="3"/>
      <c r="D1" s="3"/>
      <c r="E1" s="3"/>
      <c r="F1" s="3"/>
    </row>
    <row r="2" ht="30" hidden="1" customHeight="1" spans="1:6">
      <c r="A2" s="5" t="s">
        <v>858</v>
      </c>
      <c r="B2" s="5"/>
      <c r="C2" s="5"/>
      <c r="D2" s="5"/>
      <c r="E2" s="5"/>
      <c r="F2" s="5"/>
    </row>
    <row r="3" ht="30" customHeight="1" spans="1:6">
      <c r="A3" s="5" t="s">
        <v>859</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11" t="s">
        <v>159</v>
      </c>
    </row>
    <row r="6" ht="28" customHeight="1" spans="1:6">
      <c r="A6" s="72" t="s">
        <v>249</v>
      </c>
      <c r="B6" s="72" t="s">
        <v>227</v>
      </c>
      <c r="C6" s="13" t="s">
        <v>196</v>
      </c>
      <c r="D6" s="12" t="s">
        <v>197</v>
      </c>
      <c r="E6" s="73" t="s">
        <v>250</v>
      </c>
      <c r="F6" s="12" t="s">
        <v>269</v>
      </c>
    </row>
    <row r="7" customHeight="1" spans="1:6">
      <c r="A7" s="74" t="s">
        <v>860</v>
      </c>
      <c r="B7" s="75" t="s">
        <v>861</v>
      </c>
      <c r="C7" s="19">
        <f>其他长期资产!D28</f>
        <v>0</v>
      </c>
      <c r="D7" s="17">
        <f>其他长期资产!E28</f>
        <v>0</v>
      </c>
      <c r="E7" s="39" t="str">
        <f>IF(D7-C7&lt;&gt;0,D7-C7,IF(C7&lt;&gt;0,0,""))</f>
        <v/>
      </c>
      <c r="F7" s="56" t="str">
        <f>IF(C7=0,"",(D7-C7)/C7*100)</f>
        <v/>
      </c>
    </row>
    <row r="8" customHeight="1" spans="1:6">
      <c r="A8" s="74" t="s">
        <v>862</v>
      </c>
      <c r="B8" s="75" t="s">
        <v>863</v>
      </c>
      <c r="C8" s="19">
        <f>临时设施!E28</f>
        <v>0</v>
      </c>
      <c r="D8" s="17">
        <f>临时设施!F28</f>
        <v>0</v>
      </c>
      <c r="E8" s="39" t="str">
        <f>IF(D8-C8&lt;&gt;0,D8-C8,IF(C8&lt;&gt;0,0,""))</f>
        <v/>
      </c>
      <c r="F8" s="56" t="str">
        <f>IF(C8=0,"",(D8-C8)/C8*100)</f>
        <v/>
      </c>
    </row>
    <row r="9" customHeight="1" spans="1:6">
      <c r="A9" s="74" t="s">
        <v>864</v>
      </c>
      <c r="B9" s="75" t="s">
        <v>865</v>
      </c>
      <c r="C9" s="19">
        <f>特准储备物资!F28</f>
        <v>0</v>
      </c>
      <c r="D9" s="17">
        <f>特准储备物资!I28</f>
        <v>0</v>
      </c>
      <c r="E9" s="39" t="str">
        <f>IF(D9-C9&lt;&gt;0,D9-C9,IF(C9&lt;&gt;0,0,""))</f>
        <v/>
      </c>
      <c r="F9" s="56" t="str">
        <f>IF(C9=0,"",(D9-C9)/C9*100)</f>
        <v/>
      </c>
    </row>
    <row r="10" customHeight="1" spans="1:6">
      <c r="A10" s="14"/>
      <c r="B10" s="75"/>
      <c r="C10" s="19"/>
      <c r="D10" s="17"/>
      <c r="E10" s="17"/>
      <c r="F10" s="17"/>
    </row>
    <row r="11" customHeight="1" spans="1:6">
      <c r="A11" s="14"/>
      <c r="B11" s="75"/>
      <c r="C11" s="19"/>
      <c r="D11" s="17"/>
      <c r="E11" s="17"/>
      <c r="F11" s="17"/>
    </row>
    <row r="12" customHeight="1" spans="1:6">
      <c r="A12" s="14"/>
      <c r="B12" s="75"/>
      <c r="C12" s="19"/>
      <c r="D12" s="17"/>
      <c r="E12" s="17"/>
      <c r="F12" s="17"/>
    </row>
    <row r="13" customHeight="1" spans="1:6">
      <c r="A13" s="14"/>
      <c r="B13" s="75"/>
      <c r="C13" s="19"/>
      <c r="D13" s="17"/>
      <c r="E13" s="17"/>
      <c r="F13" s="17"/>
    </row>
    <row r="14" customHeight="1" spans="1:6">
      <c r="A14" s="14"/>
      <c r="B14" s="75"/>
      <c r="C14" s="19"/>
      <c r="D14" s="17"/>
      <c r="E14" s="17"/>
      <c r="F14" s="17"/>
    </row>
    <row r="15" customHeight="1" spans="1:6">
      <c r="A15" s="14"/>
      <c r="B15" s="75"/>
      <c r="C15" s="19"/>
      <c r="D15" s="17"/>
      <c r="E15" s="17"/>
      <c r="F15" s="17"/>
    </row>
    <row r="16" customHeight="1" spans="1:6">
      <c r="A16" s="14"/>
      <c r="B16" s="75"/>
      <c r="C16" s="19"/>
      <c r="D16" s="17"/>
      <c r="E16" s="17"/>
      <c r="F16" s="17"/>
    </row>
    <row r="17" customHeight="1" spans="1:6">
      <c r="A17" s="14"/>
      <c r="B17" s="75"/>
      <c r="C17" s="19"/>
      <c r="D17" s="17"/>
      <c r="E17" s="17"/>
      <c r="F17" s="17"/>
    </row>
    <row r="18" customHeight="1" spans="1:6">
      <c r="A18" s="14"/>
      <c r="B18" s="75"/>
      <c r="C18" s="19"/>
      <c r="D18" s="17"/>
      <c r="E18" s="17"/>
      <c r="F18" s="17"/>
    </row>
    <row r="19" customHeight="1" spans="1:6">
      <c r="A19" s="14"/>
      <c r="B19" s="75"/>
      <c r="C19" s="19"/>
      <c r="D19" s="17"/>
      <c r="E19" s="17"/>
      <c r="F19" s="17"/>
    </row>
    <row r="20" customHeight="1" spans="1:6">
      <c r="A20" s="14"/>
      <c r="B20" s="75"/>
      <c r="C20" s="19"/>
      <c r="D20" s="17"/>
      <c r="E20" s="17"/>
      <c r="F20" s="17"/>
    </row>
    <row r="21" customHeight="1" spans="1:6">
      <c r="A21" s="14"/>
      <c r="B21" s="75"/>
      <c r="C21" s="19"/>
      <c r="D21" s="17"/>
      <c r="E21" s="17"/>
      <c r="F21" s="17"/>
    </row>
    <row r="22" customHeight="1" spans="1:6">
      <c r="A22" s="14"/>
      <c r="B22" s="75"/>
      <c r="C22" s="19"/>
      <c r="D22" s="17"/>
      <c r="E22" s="17"/>
      <c r="F22" s="17"/>
    </row>
    <row r="23" customHeight="1" spans="1:6">
      <c r="A23" s="14"/>
      <c r="B23" s="75"/>
      <c r="C23" s="19"/>
      <c r="D23" s="17"/>
      <c r="E23" s="17"/>
      <c r="F23" s="17"/>
    </row>
    <row r="24" customHeight="1" spans="1:6">
      <c r="A24" s="14"/>
      <c r="B24" s="75"/>
      <c r="C24" s="19"/>
      <c r="D24" s="17"/>
      <c r="E24" s="17"/>
      <c r="F24" s="17"/>
    </row>
    <row r="25" customHeight="1" spans="1:6">
      <c r="A25" s="14"/>
      <c r="B25" s="75"/>
      <c r="C25" s="19"/>
      <c r="D25" s="17"/>
      <c r="E25" s="17"/>
      <c r="F25" s="17"/>
    </row>
    <row r="26" customHeight="1" spans="1:6">
      <c r="A26" s="14"/>
      <c r="B26" s="75"/>
      <c r="C26" s="19"/>
      <c r="D26" s="17"/>
      <c r="E26" s="17"/>
      <c r="F26" s="17"/>
    </row>
    <row r="27" customHeight="1" spans="1:6">
      <c r="A27" s="14"/>
      <c r="B27" s="75"/>
      <c r="C27" s="19"/>
      <c r="D27" s="17"/>
      <c r="E27" s="17"/>
      <c r="F27" s="17"/>
    </row>
    <row r="28" customHeight="1" spans="1:6">
      <c r="A28" s="74" t="s">
        <v>577</v>
      </c>
      <c r="B28" s="77" t="s">
        <v>866</v>
      </c>
      <c r="C28" s="19">
        <f>SUM(C7:C27)</f>
        <v>0</v>
      </c>
      <c r="D28" s="17">
        <f>SUM(D7:D27)</f>
        <v>0</v>
      </c>
      <c r="E28" s="39" t="str">
        <f>IF(D28-C28&lt;&gt;0,D28-C28,IF(C28&lt;&gt;0,0,""))</f>
        <v/>
      </c>
      <c r="F28" s="56" t="str">
        <f>IF(C28=0,"",(D28-C28)/C28*100)</f>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62" display="返回索引页"/>
    <hyperlink ref="B7" location="其他长期资产!B1" display="其他非流动资产—其他长期资产"/>
    <hyperlink ref="B8" location="临时设施!B1" display="其他非流动资产—临时设施"/>
    <hyperlink ref="B9" location="特准储备物资!B1" display="其他非流动资产—特准储备物资"/>
    <hyperlink ref="B1" location="非流动资产汇总!B22" display="返回非流动资产汇总表"/>
  </hyperlinks>
  <printOptions horizontalCentered="1"/>
  <pageMargins left="0.65" right="0.679861111111111" top="0.786805555555556" bottom="0.5" header="1.0625" footer="0.511805555555556"/>
  <pageSetup paperSize="9" fitToHeight="0" orientation="landscape"/>
  <headerFooter alignWithMargins="0">
    <oddHeader>&amp;R&amp;"宋体,常规"&amp;10表&amp;"Times New Roman,常规"4-17
&amp;"宋体,常规"共&amp;"Times New Roman,常规"&amp;N&amp;"宋体,常规"页第&amp;"Times New Roman,常规"&amp;P&amp;"宋体,常规"页</oddHead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A3" sqref="A3:P3"/>
    </sheetView>
  </sheetViews>
  <sheetFormatPr defaultColWidth="9" defaultRowHeight="15.6" outlineLevelCol="7"/>
  <cols>
    <col min="1" max="1" width="6.25" customWidth="1"/>
    <col min="2" max="2" width="27.0833333333333" customWidth="1"/>
    <col min="3" max="3" width="12.8333333333333" customWidth="1"/>
    <col min="4" max="4" width="19.3333333333333" customWidth="1"/>
    <col min="5" max="5" width="17.0833333333333" customWidth="1" outlineLevel="1"/>
    <col min="6" max="6" width="13" customWidth="1" outlineLevel="1"/>
    <col min="7" max="7" width="10" customWidth="1" outlineLevel="1"/>
    <col min="8" max="8" width="16.5" customWidth="1"/>
  </cols>
  <sheetData>
    <row r="1" spans="1:8">
      <c r="A1" s="1" t="s">
        <v>126</v>
      </c>
      <c r="B1" s="2" t="s">
        <v>867</v>
      </c>
      <c r="C1" s="2"/>
      <c r="D1" s="3"/>
      <c r="E1" s="4"/>
      <c r="F1" s="4"/>
      <c r="G1" s="4"/>
      <c r="H1" s="3"/>
    </row>
    <row r="2" ht="30" hidden="1" customHeight="1" spans="1:8">
      <c r="A2" s="5" t="s">
        <v>868</v>
      </c>
      <c r="B2" s="5"/>
      <c r="C2" s="5"/>
      <c r="D2" s="5"/>
      <c r="E2" s="5"/>
      <c r="F2" s="5"/>
      <c r="G2" s="5"/>
      <c r="H2" s="5"/>
    </row>
    <row r="3" ht="30" customHeight="1" spans="1:8">
      <c r="A3" s="5" t="s">
        <v>869</v>
      </c>
      <c r="B3" s="5"/>
      <c r="C3" s="5"/>
      <c r="D3" s="5"/>
      <c r="E3" s="5"/>
      <c r="F3" s="5"/>
      <c r="G3" s="5"/>
      <c r="H3" s="5"/>
    </row>
    <row r="4" ht="14.15" customHeight="1" spans="1:8">
      <c r="A4" s="6" t="e">
        <f>CONCATENATE(#REF!,#REF!,#REF!,#REF!,#REF!,#REF!,#REF!)</f>
        <v>#REF!</v>
      </c>
      <c r="B4" s="6"/>
      <c r="C4" s="6"/>
      <c r="D4" s="6"/>
      <c r="E4" s="6"/>
      <c r="F4" s="6"/>
      <c r="G4" s="6"/>
      <c r="H4" s="7"/>
    </row>
    <row r="5" ht="15.75" customHeight="1" spans="1:8">
      <c r="A5" s="8" t="e">
        <f>#REF!&amp;#REF!</f>
        <v>#REF!</v>
      </c>
      <c r="B5" s="9"/>
      <c r="C5" s="9"/>
      <c r="D5" s="9"/>
      <c r="E5" s="10"/>
      <c r="F5" s="10"/>
      <c r="G5" s="10"/>
      <c r="H5" s="11" t="s">
        <v>159</v>
      </c>
    </row>
    <row r="6" ht="28" customHeight="1" spans="1:8">
      <c r="A6" s="72" t="s">
        <v>161</v>
      </c>
      <c r="B6" s="73" t="s">
        <v>803</v>
      </c>
      <c r="C6" s="72" t="s">
        <v>652</v>
      </c>
      <c r="D6" s="13" t="s">
        <v>196</v>
      </c>
      <c r="E6" s="12" t="s">
        <v>197</v>
      </c>
      <c r="F6" s="57" t="s">
        <v>198</v>
      </c>
      <c r="G6" s="57" t="s">
        <v>269</v>
      </c>
      <c r="H6" s="12" t="s">
        <v>164</v>
      </c>
    </row>
    <row r="7" ht="16.5" customHeight="1" spans="1:8">
      <c r="A7" s="74"/>
      <c r="B7" s="87"/>
      <c r="C7" s="15"/>
      <c r="D7" s="19"/>
      <c r="E7" s="12"/>
      <c r="F7" s="39" t="str">
        <f>IF(E7-D7&lt;&gt;0,E7-D7,IF(D7&lt;&gt;0,0,""))</f>
        <v/>
      </c>
      <c r="G7" s="56" t="str">
        <f>IF(D7=0,"",(E7-D7)/D7*100)</f>
        <v/>
      </c>
      <c r="H7" s="18"/>
    </row>
    <row r="8" ht="16.5" customHeight="1" spans="1:8">
      <c r="A8" s="74"/>
      <c r="B8" s="15"/>
      <c r="C8" s="15"/>
      <c r="D8" s="19"/>
      <c r="E8" s="17"/>
      <c r="F8" s="39" t="str">
        <f t="shared" ref="F8:F28" si="0">IF(E8-D8&lt;&gt;0,E8-D8,IF(D8&lt;&gt;0,0,""))</f>
        <v/>
      </c>
      <c r="G8" s="56" t="str">
        <f t="shared" ref="G8:G28" si="1">IF(D8=0,"",(E8-D8)/D8*100)</f>
        <v/>
      </c>
      <c r="H8" s="18"/>
    </row>
    <row r="9" ht="16.5" customHeight="1" spans="1:8">
      <c r="A9" s="74"/>
      <c r="B9" s="15"/>
      <c r="C9" s="15"/>
      <c r="D9" s="19"/>
      <c r="E9" s="17"/>
      <c r="F9" s="39" t="str">
        <f t="shared" si="0"/>
        <v/>
      </c>
      <c r="G9" s="56" t="str">
        <f t="shared" si="1"/>
        <v/>
      </c>
      <c r="H9" s="18"/>
    </row>
    <row r="10" ht="16.5" customHeight="1" spans="1:8">
      <c r="A10" s="14"/>
      <c r="B10" s="15"/>
      <c r="C10" s="15"/>
      <c r="D10" s="19"/>
      <c r="E10" s="17"/>
      <c r="F10" s="39" t="str">
        <f t="shared" si="0"/>
        <v/>
      </c>
      <c r="G10" s="56" t="str">
        <f t="shared" si="1"/>
        <v/>
      </c>
      <c r="H10" s="18"/>
    </row>
    <row r="11" ht="16.5" customHeight="1" spans="1:8">
      <c r="A11" s="14"/>
      <c r="B11" s="15"/>
      <c r="C11" s="15"/>
      <c r="D11" s="19"/>
      <c r="E11" s="17"/>
      <c r="F11" s="39" t="str">
        <f t="shared" si="0"/>
        <v/>
      </c>
      <c r="G11" s="56" t="str">
        <f t="shared" si="1"/>
        <v/>
      </c>
      <c r="H11" s="18"/>
    </row>
    <row r="12" ht="16.5" customHeight="1" spans="1:8">
      <c r="A12" s="14"/>
      <c r="B12" s="15"/>
      <c r="C12" s="15"/>
      <c r="D12" s="19"/>
      <c r="E12" s="17"/>
      <c r="F12" s="39" t="str">
        <f t="shared" si="0"/>
        <v/>
      </c>
      <c r="G12" s="56" t="str">
        <f t="shared" si="1"/>
        <v/>
      </c>
      <c r="H12" s="18"/>
    </row>
    <row r="13" ht="16.5" customHeight="1" spans="1:8">
      <c r="A13" s="14"/>
      <c r="B13" s="15"/>
      <c r="C13" s="15"/>
      <c r="D13" s="19"/>
      <c r="E13" s="17"/>
      <c r="F13" s="39" t="str">
        <f t="shared" si="0"/>
        <v/>
      </c>
      <c r="G13" s="56" t="str">
        <f t="shared" si="1"/>
        <v/>
      </c>
      <c r="H13" s="18"/>
    </row>
    <row r="14" ht="16.5" customHeight="1" spans="1:8">
      <c r="A14" s="14"/>
      <c r="B14" s="15"/>
      <c r="C14" s="15"/>
      <c r="D14" s="19"/>
      <c r="E14" s="17"/>
      <c r="F14" s="39" t="str">
        <f t="shared" si="0"/>
        <v/>
      </c>
      <c r="G14" s="56" t="str">
        <f t="shared" si="1"/>
        <v/>
      </c>
      <c r="H14" s="18"/>
    </row>
    <row r="15" ht="16.5" customHeight="1" spans="1:8">
      <c r="A15" s="14"/>
      <c r="B15" s="15"/>
      <c r="C15" s="15"/>
      <c r="D15" s="19"/>
      <c r="E15" s="17"/>
      <c r="F15" s="39" t="str">
        <f t="shared" si="0"/>
        <v/>
      </c>
      <c r="G15" s="56" t="str">
        <f t="shared" si="1"/>
        <v/>
      </c>
      <c r="H15" s="18"/>
    </row>
    <row r="16" ht="16.5" customHeight="1" spans="1:8">
      <c r="A16" s="14"/>
      <c r="B16" s="15"/>
      <c r="C16" s="15"/>
      <c r="D16" s="19"/>
      <c r="E16" s="17"/>
      <c r="F16" s="39" t="str">
        <f t="shared" si="0"/>
        <v/>
      </c>
      <c r="G16" s="56" t="str">
        <f t="shared" si="1"/>
        <v/>
      </c>
      <c r="H16" s="18"/>
    </row>
    <row r="17" ht="16.5" customHeight="1" spans="1:8">
      <c r="A17" s="14"/>
      <c r="B17" s="15"/>
      <c r="C17" s="15"/>
      <c r="D17" s="19"/>
      <c r="E17" s="17"/>
      <c r="F17" s="39" t="str">
        <f t="shared" si="0"/>
        <v/>
      </c>
      <c r="G17" s="56" t="str">
        <f t="shared" si="1"/>
        <v/>
      </c>
      <c r="H17" s="18"/>
    </row>
    <row r="18" ht="16.5" customHeight="1" spans="1:8">
      <c r="A18" s="14"/>
      <c r="B18" s="15"/>
      <c r="C18" s="15"/>
      <c r="D18" s="19"/>
      <c r="E18" s="17"/>
      <c r="F18" s="39" t="str">
        <f t="shared" si="0"/>
        <v/>
      </c>
      <c r="G18" s="56" t="str">
        <f t="shared" si="1"/>
        <v/>
      </c>
      <c r="H18" s="18"/>
    </row>
    <row r="19" ht="16.5" customHeight="1" spans="1:8">
      <c r="A19" s="14"/>
      <c r="B19" s="15"/>
      <c r="C19" s="15"/>
      <c r="D19" s="19"/>
      <c r="E19" s="17"/>
      <c r="F19" s="39" t="str">
        <f t="shared" si="0"/>
        <v/>
      </c>
      <c r="G19" s="56" t="str">
        <f t="shared" si="1"/>
        <v/>
      </c>
      <c r="H19" s="18"/>
    </row>
    <row r="20" ht="16.5" customHeight="1" spans="1:8">
      <c r="A20" s="14"/>
      <c r="B20" s="15"/>
      <c r="C20" s="15"/>
      <c r="D20" s="19"/>
      <c r="E20" s="17"/>
      <c r="F20" s="39" t="str">
        <f t="shared" si="0"/>
        <v/>
      </c>
      <c r="G20" s="56" t="str">
        <f t="shared" si="1"/>
        <v/>
      </c>
      <c r="H20" s="18"/>
    </row>
    <row r="21" ht="16.5" customHeight="1" spans="1:8">
      <c r="A21" s="14"/>
      <c r="B21" s="15"/>
      <c r="C21" s="15"/>
      <c r="D21" s="19"/>
      <c r="E21" s="17"/>
      <c r="F21" s="39" t="str">
        <f t="shared" si="0"/>
        <v/>
      </c>
      <c r="G21" s="56" t="str">
        <f t="shared" si="1"/>
        <v/>
      </c>
      <c r="H21" s="18"/>
    </row>
    <row r="22" ht="16.5" customHeight="1" spans="1:8">
      <c r="A22" s="14"/>
      <c r="B22" s="15"/>
      <c r="C22" s="15"/>
      <c r="D22" s="19"/>
      <c r="E22" s="17"/>
      <c r="F22" s="39" t="str">
        <f t="shared" si="0"/>
        <v/>
      </c>
      <c r="G22" s="56" t="str">
        <f t="shared" si="1"/>
        <v/>
      </c>
      <c r="H22" s="18"/>
    </row>
    <row r="23" ht="16.5" customHeight="1" spans="1:8">
      <c r="A23" s="14"/>
      <c r="B23" s="15"/>
      <c r="C23" s="15"/>
      <c r="D23" s="19"/>
      <c r="E23" s="17"/>
      <c r="F23" s="39" t="str">
        <f t="shared" si="0"/>
        <v/>
      </c>
      <c r="G23" s="56" t="str">
        <f t="shared" si="1"/>
        <v/>
      </c>
      <c r="H23" s="18"/>
    </row>
    <row r="24" ht="16.5" customHeight="1" spans="1:8">
      <c r="A24" s="14"/>
      <c r="B24" s="15"/>
      <c r="C24" s="15"/>
      <c r="D24" s="19"/>
      <c r="E24" s="17"/>
      <c r="F24" s="39" t="str">
        <f t="shared" si="0"/>
        <v/>
      </c>
      <c r="G24" s="56" t="str">
        <f t="shared" si="1"/>
        <v/>
      </c>
      <c r="H24" s="18"/>
    </row>
    <row r="25" ht="16.5" customHeight="1" spans="1:8">
      <c r="A25" s="14"/>
      <c r="B25" s="15"/>
      <c r="C25" s="15"/>
      <c r="D25" s="19"/>
      <c r="E25" s="17"/>
      <c r="F25" s="39" t="str">
        <f t="shared" si="0"/>
        <v/>
      </c>
      <c r="G25" s="56" t="str">
        <f t="shared" si="1"/>
        <v/>
      </c>
      <c r="H25" s="18"/>
    </row>
    <row r="26" ht="16.5" customHeight="1" spans="1:8">
      <c r="A26" s="14"/>
      <c r="B26" s="15"/>
      <c r="C26" s="15"/>
      <c r="D26" s="17"/>
      <c r="E26" s="17"/>
      <c r="F26" s="39" t="str">
        <f t="shared" si="0"/>
        <v/>
      </c>
      <c r="G26" s="56" t="str">
        <f t="shared" si="1"/>
        <v/>
      </c>
      <c r="H26" s="18"/>
    </row>
    <row r="27" ht="16.5" customHeight="1" spans="1:8">
      <c r="A27" s="14"/>
      <c r="B27" s="15"/>
      <c r="C27" s="15"/>
      <c r="D27" s="17"/>
      <c r="E27" s="17"/>
      <c r="F27" s="39" t="str">
        <f t="shared" si="0"/>
        <v/>
      </c>
      <c r="G27" s="56" t="str">
        <f t="shared" si="1"/>
        <v/>
      </c>
      <c r="H27" s="18"/>
    </row>
    <row r="28" ht="16.5" customHeight="1" spans="1:8">
      <c r="A28" s="20" t="s">
        <v>855</v>
      </c>
      <c r="B28" s="21"/>
      <c r="C28" s="14"/>
      <c r="D28" s="17">
        <f>SUM(D7:D27)</f>
        <v>0</v>
      </c>
      <c r="E28" s="17">
        <f>SUM(E7:E27)</f>
        <v>0</v>
      </c>
      <c r="F28" s="39" t="str">
        <f t="shared" si="0"/>
        <v/>
      </c>
      <c r="G28" s="56" t="str">
        <f t="shared" si="1"/>
        <v/>
      </c>
      <c r="H28" s="18"/>
    </row>
    <row r="29" ht="16.5" customHeight="1" spans="1:8">
      <c r="A29" s="22" t="e">
        <f>#REF!&amp;#REF!</f>
        <v>#REF!</v>
      </c>
      <c r="B29" s="9"/>
      <c r="C29" s="9"/>
      <c r="D29" s="9"/>
      <c r="E29" s="23"/>
      <c r="F29" s="8" t="e">
        <f>"评估人员："&amp;#REF!</f>
        <v>#REF!</v>
      </c>
      <c r="G29" s="23"/>
      <c r="H29" s="9"/>
    </row>
    <row r="30" ht="16.5"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E62" display="返回索引页"/>
    <hyperlink ref="B1" location="其他非流动资产汇总!B6" display="返回其他非流动资产汇总表"/>
  </hyperlinks>
  <printOptions horizontalCentered="1"/>
  <pageMargins left="0.550694444444444" right="0.590277777777778" top="0.984027777777778" bottom="0.472222222222222" header="1.22013888888889" footer="0.511805555555556"/>
  <pageSetup paperSize="9" orientation="landscape"/>
  <headerFooter alignWithMargins="0">
    <oddHeader>&amp;R&amp;"宋体,常规"&amp;10表&amp;"Times New Roman,常规"4-17-1
&amp;"宋体,常规"共&amp;"Times New Roman,常规"&amp;N&amp;"宋体,常规"页第&amp;"Times New Roman,常规"&amp;P&amp;"宋体,常规"页</oddHead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A3" sqref="A3:P3"/>
    </sheetView>
  </sheetViews>
  <sheetFormatPr defaultColWidth="9" defaultRowHeight="15.6"/>
  <cols>
    <col min="1" max="1" width="6.25" customWidth="1"/>
    <col min="2" max="2" width="25.3333333333333" customWidth="1"/>
    <col min="3" max="3" width="10" customWidth="1"/>
    <col min="4" max="4" width="15.5833333333333" customWidth="1"/>
    <col min="5" max="5" width="15.0833333333333" customWidth="1"/>
    <col min="6" max="6" width="15.0833333333333" customWidth="1" outlineLevel="1"/>
    <col min="7" max="7" width="13" customWidth="1" outlineLevel="1"/>
    <col min="8" max="8" width="10" customWidth="1" outlineLevel="1"/>
    <col min="9" max="9" width="13.8333333333333" customWidth="1"/>
  </cols>
  <sheetData>
    <row r="1" spans="1:9">
      <c r="A1" s="1" t="s">
        <v>126</v>
      </c>
      <c r="B1" s="2" t="s">
        <v>867</v>
      </c>
      <c r="C1" s="2"/>
      <c r="D1" s="2"/>
      <c r="E1" s="3"/>
      <c r="F1" s="4"/>
      <c r="G1" s="4"/>
      <c r="H1" s="4"/>
      <c r="I1" s="3"/>
    </row>
    <row r="2" ht="30" hidden="1" customHeight="1" spans="1:9">
      <c r="A2" s="5" t="s">
        <v>870</v>
      </c>
      <c r="B2" s="5"/>
      <c r="C2" s="5"/>
      <c r="D2" s="5"/>
      <c r="E2" s="5"/>
      <c r="F2" s="5"/>
      <c r="G2" s="5"/>
      <c r="H2" s="5"/>
      <c r="I2" s="5"/>
    </row>
    <row r="3" ht="30" customHeight="1" spans="1:9">
      <c r="A3" s="5" t="s">
        <v>871</v>
      </c>
      <c r="B3" s="5"/>
      <c r="C3" s="5"/>
      <c r="D3" s="5"/>
      <c r="E3" s="5"/>
      <c r="F3" s="5"/>
      <c r="G3" s="5"/>
      <c r="H3" s="5"/>
      <c r="I3" s="5"/>
    </row>
    <row r="4" ht="14.15" customHeight="1" spans="1:9">
      <c r="A4" s="6" t="e">
        <f>CONCATENATE(#REF!,#REF!,#REF!,#REF!,#REF!,#REF!,#REF!)</f>
        <v>#REF!</v>
      </c>
      <c r="B4" s="6"/>
      <c r="C4" s="6"/>
      <c r="D4" s="6"/>
      <c r="E4" s="6"/>
      <c r="F4" s="6"/>
      <c r="G4" s="6"/>
      <c r="H4" s="6"/>
      <c r="I4" s="7"/>
    </row>
    <row r="5" ht="15.75" customHeight="1" spans="1:9">
      <c r="A5" s="8" t="e">
        <f>#REF!&amp;#REF!</f>
        <v>#REF!</v>
      </c>
      <c r="B5" s="9"/>
      <c r="C5" s="9"/>
      <c r="D5" s="9"/>
      <c r="E5" s="9"/>
      <c r="F5" s="10"/>
      <c r="G5" s="10"/>
      <c r="H5" s="10"/>
      <c r="I5" s="11" t="s">
        <v>159</v>
      </c>
    </row>
    <row r="6" ht="28" customHeight="1" spans="1:9">
      <c r="A6" s="72" t="s">
        <v>161</v>
      </c>
      <c r="B6" s="72" t="s">
        <v>803</v>
      </c>
      <c r="C6" s="73" t="s">
        <v>872</v>
      </c>
      <c r="D6" s="72" t="s">
        <v>852</v>
      </c>
      <c r="E6" s="13" t="s">
        <v>196</v>
      </c>
      <c r="F6" s="12" t="s">
        <v>197</v>
      </c>
      <c r="G6" s="57" t="s">
        <v>198</v>
      </c>
      <c r="H6" s="57" t="s">
        <v>269</v>
      </c>
      <c r="I6" s="12" t="s">
        <v>164</v>
      </c>
    </row>
    <row r="7" ht="15.75" customHeight="1" spans="1:9">
      <c r="A7" s="74"/>
      <c r="B7" s="87"/>
      <c r="C7" s="88"/>
      <c r="D7" s="15"/>
      <c r="E7" s="19"/>
      <c r="F7" s="12"/>
      <c r="G7" s="39" t="str">
        <f>IF(F7-E7&lt;&gt;0,F7-E7,IF(E7&lt;&gt;0,0,""))</f>
        <v/>
      </c>
      <c r="H7" s="56" t="str">
        <f>IF(E7=0,"",(F7-E7)/E7*100)</f>
        <v/>
      </c>
      <c r="I7" s="18"/>
    </row>
    <row r="8" ht="15.75" customHeight="1" spans="1:9">
      <c r="A8" s="74"/>
      <c r="B8" s="15"/>
      <c r="C8" s="88"/>
      <c r="D8" s="15"/>
      <c r="E8" s="19"/>
      <c r="F8" s="17"/>
      <c r="G8" s="39" t="str">
        <f t="shared" ref="G8:G28" si="0">IF(F8-E8&lt;&gt;0,F8-E8,IF(E8&lt;&gt;0,0,""))</f>
        <v/>
      </c>
      <c r="H8" s="56" t="str">
        <f t="shared" ref="H8:H28" si="1">IF(E8=0,"",(F8-E8)/E8*100)</f>
        <v/>
      </c>
      <c r="I8" s="18"/>
    </row>
    <row r="9" ht="15.75" customHeight="1" spans="1:9">
      <c r="A9" s="74"/>
      <c r="B9" s="15"/>
      <c r="C9" s="88"/>
      <c r="D9" s="15"/>
      <c r="E9" s="19"/>
      <c r="F9" s="17"/>
      <c r="G9" s="39" t="str">
        <f t="shared" si="0"/>
        <v/>
      </c>
      <c r="H9" s="56" t="str">
        <f t="shared" si="1"/>
        <v/>
      </c>
      <c r="I9" s="18"/>
    </row>
    <row r="10" ht="15.75" customHeight="1" spans="1:9">
      <c r="A10" s="14"/>
      <c r="B10" s="15"/>
      <c r="C10" s="88"/>
      <c r="D10" s="15"/>
      <c r="E10" s="19"/>
      <c r="F10" s="17"/>
      <c r="G10" s="39" t="str">
        <f t="shared" si="0"/>
        <v/>
      </c>
      <c r="H10" s="56" t="str">
        <f t="shared" si="1"/>
        <v/>
      </c>
      <c r="I10" s="18"/>
    </row>
    <row r="11" ht="15.75" customHeight="1" spans="1:9">
      <c r="A11" s="14"/>
      <c r="B11" s="15"/>
      <c r="C11" s="88"/>
      <c r="D11" s="15"/>
      <c r="E11" s="19"/>
      <c r="F11" s="17"/>
      <c r="G11" s="39" t="str">
        <f t="shared" si="0"/>
        <v/>
      </c>
      <c r="H11" s="56" t="str">
        <f t="shared" si="1"/>
        <v/>
      </c>
      <c r="I11" s="18"/>
    </row>
    <row r="12" ht="15.75" customHeight="1" spans="1:9">
      <c r="A12" s="14"/>
      <c r="B12" s="15"/>
      <c r="C12" s="88"/>
      <c r="D12" s="15"/>
      <c r="E12" s="19"/>
      <c r="F12" s="17"/>
      <c r="G12" s="39" t="str">
        <f t="shared" si="0"/>
        <v/>
      </c>
      <c r="H12" s="56" t="str">
        <f t="shared" si="1"/>
        <v/>
      </c>
      <c r="I12" s="18"/>
    </row>
    <row r="13" ht="15.75" customHeight="1" spans="1:9">
      <c r="A13" s="14"/>
      <c r="B13" s="15"/>
      <c r="C13" s="88"/>
      <c r="D13" s="15"/>
      <c r="E13" s="19"/>
      <c r="F13" s="17"/>
      <c r="G13" s="39" t="str">
        <f t="shared" si="0"/>
        <v/>
      </c>
      <c r="H13" s="56" t="str">
        <f t="shared" si="1"/>
        <v/>
      </c>
      <c r="I13" s="18"/>
    </row>
    <row r="14" ht="15.75" customHeight="1" spans="1:9">
      <c r="A14" s="14"/>
      <c r="B14" s="15"/>
      <c r="C14" s="88"/>
      <c r="D14" s="15"/>
      <c r="E14" s="19"/>
      <c r="F14" s="17"/>
      <c r="G14" s="39" t="str">
        <f t="shared" si="0"/>
        <v/>
      </c>
      <c r="H14" s="56" t="str">
        <f t="shared" si="1"/>
        <v/>
      </c>
      <c r="I14" s="18"/>
    </row>
    <row r="15" ht="15.75" customHeight="1" spans="1:9">
      <c r="A15" s="14"/>
      <c r="B15" s="15"/>
      <c r="C15" s="88"/>
      <c r="D15" s="15"/>
      <c r="E15" s="19"/>
      <c r="F15" s="17"/>
      <c r="G15" s="39" t="str">
        <f t="shared" si="0"/>
        <v/>
      </c>
      <c r="H15" s="56" t="str">
        <f t="shared" si="1"/>
        <v/>
      </c>
      <c r="I15" s="18"/>
    </row>
    <row r="16" ht="15.75" customHeight="1" spans="1:9">
      <c r="A16" s="14"/>
      <c r="B16" s="15"/>
      <c r="C16" s="88"/>
      <c r="D16" s="15"/>
      <c r="E16" s="19"/>
      <c r="F16" s="17"/>
      <c r="G16" s="39" t="str">
        <f t="shared" si="0"/>
        <v/>
      </c>
      <c r="H16" s="56" t="str">
        <f t="shared" si="1"/>
        <v/>
      </c>
      <c r="I16" s="18"/>
    </row>
    <row r="17" ht="15.75" customHeight="1" spans="1:9">
      <c r="A17" s="14"/>
      <c r="B17" s="15"/>
      <c r="C17" s="88"/>
      <c r="D17" s="15"/>
      <c r="E17" s="19"/>
      <c r="F17" s="17"/>
      <c r="G17" s="39" t="str">
        <f t="shared" si="0"/>
        <v/>
      </c>
      <c r="H17" s="56" t="str">
        <f t="shared" si="1"/>
        <v/>
      </c>
      <c r="I17" s="18"/>
    </row>
    <row r="18" ht="15.75" customHeight="1" spans="1:9">
      <c r="A18" s="14"/>
      <c r="B18" s="15"/>
      <c r="C18" s="88"/>
      <c r="D18" s="15"/>
      <c r="E18" s="19"/>
      <c r="F18" s="17"/>
      <c r="G18" s="39" t="str">
        <f t="shared" si="0"/>
        <v/>
      </c>
      <c r="H18" s="56" t="str">
        <f t="shared" si="1"/>
        <v/>
      </c>
      <c r="I18" s="18"/>
    </row>
    <row r="19" ht="15.75" customHeight="1" spans="1:9">
      <c r="A19" s="14"/>
      <c r="B19" s="15"/>
      <c r="C19" s="88"/>
      <c r="D19" s="15"/>
      <c r="E19" s="19"/>
      <c r="F19" s="17"/>
      <c r="G19" s="39" t="str">
        <f t="shared" si="0"/>
        <v/>
      </c>
      <c r="H19" s="56" t="str">
        <f t="shared" si="1"/>
        <v/>
      </c>
      <c r="I19" s="18"/>
    </row>
    <row r="20" ht="15.75" customHeight="1" spans="1:9">
      <c r="A20" s="14"/>
      <c r="B20" s="15"/>
      <c r="C20" s="88"/>
      <c r="D20" s="15"/>
      <c r="E20" s="19"/>
      <c r="F20" s="17"/>
      <c r="G20" s="39" t="str">
        <f t="shared" si="0"/>
        <v/>
      </c>
      <c r="H20" s="56" t="str">
        <f t="shared" si="1"/>
        <v/>
      </c>
      <c r="I20" s="18"/>
    </row>
    <row r="21" ht="15.75" customHeight="1" spans="1:9">
      <c r="A21" s="14"/>
      <c r="B21" s="15"/>
      <c r="C21" s="88"/>
      <c r="D21" s="15"/>
      <c r="E21" s="19"/>
      <c r="F21" s="17"/>
      <c r="G21" s="39" t="str">
        <f t="shared" si="0"/>
        <v/>
      </c>
      <c r="H21" s="56" t="str">
        <f t="shared" si="1"/>
        <v/>
      </c>
      <c r="I21" s="18"/>
    </row>
    <row r="22" ht="15.75" customHeight="1" spans="1:9">
      <c r="A22" s="14"/>
      <c r="B22" s="15"/>
      <c r="C22" s="88"/>
      <c r="D22" s="15"/>
      <c r="E22" s="19"/>
      <c r="F22" s="17"/>
      <c r="G22" s="39" t="str">
        <f t="shared" si="0"/>
        <v/>
      </c>
      <c r="H22" s="56" t="str">
        <f t="shared" si="1"/>
        <v/>
      </c>
      <c r="I22" s="18"/>
    </row>
    <row r="23" ht="15.75" customHeight="1" spans="1:9">
      <c r="A23" s="14"/>
      <c r="B23" s="15"/>
      <c r="C23" s="88"/>
      <c r="D23" s="15"/>
      <c r="E23" s="19"/>
      <c r="F23" s="17"/>
      <c r="G23" s="39" t="str">
        <f t="shared" si="0"/>
        <v/>
      </c>
      <c r="H23" s="56" t="str">
        <f t="shared" si="1"/>
        <v/>
      </c>
      <c r="I23" s="18"/>
    </row>
    <row r="24" ht="15.75" customHeight="1" spans="1:9">
      <c r="A24" s="14"/>
      <c r="B24" s="15"/>
      <c r="C24" s="88"/>
      <c r="D24" s="15"/>
      <c r="E24" s="19"/>
      <c r="F24" s="17"/>
      <c r="G24" s="39" t="str">
        <f t="shared" si="0"/>
        <v/>
      </c>
      <c r="H24" s="56" t="str">
        <f t="shared" si="1"/>
        <v/>
      </c>
      <c r="I24" s="18"/>
    </row>
    <row r="25" ht="15.75" customHeight="1" spans="1:9">
      <c r="A25" s="14"/>
      <c r="B25" s="15"/>
      <c r="C25" s="88"/>
      <c r="D25" s="15"/>
      <c r="E25" s="19"/>
      <c r="F25" s="17"/>
      <c r="G25" s="39" t="str">
        <f t="shared" si="0"/>
        <v/>
      </c>
      <c r="H25" s="56" t="str">
        <f t="shared" si="1"/>
        <v/>
      </c>
      <c r="I25" s="18"/>
    </row>
    <row r="26" ht="15.75" customHeight="1" spans="1:9">
      <c r="A26" s="14"/>
      <c r="B26" s="15"/>
      <c r="C26" s="88"/>
      <c r="D26" s="15"/>
      <c r="E26" s="19"/>
      <c r="F26" s="17"/>
      <c r="G26" s="39" t="str">
        <f t="shared" si="0"/>
        <v/>
      </c>
      <c r="H26" s="56" t="str">
        <f t="shared" si="1"/>
        <v/>
      </c>
      <c r="I26" s="18"/>
    </row>
    <row r="27" ht="15.75" customHeight="1" spans="1:9">
      <c r="A27" s="14"/>
      <c r="B27" s="15"/>
      <c r="C27" s="88"/>
      <c r="D27" s="15"/>
      <c r="E27" s="19"/>
      <c r="F27" s="17"/>
      <c r="G27" s="39" t="str">
        <f t="shared" si="0"/>
        <v/>
      </c>
      <c r="H27" s="56" t="str">
        <f t="shared" si="1"/>
        <v/>
      </c>
      <c r="I27" s="18"/>
    </row>
    <row r="28" ht="15.75" customHeight="1" spans="1:9">
      <c r="A28" s="20" t="s">
        <v>855</v>
      </c>
      <c r="B28" s="21"/>
      <c r="C28" s="89"/>
      <c r="D28" s="14"/>
      <c r="E28" s="19">
        <f>SUM(E7:E27)</f>
        <v>0</v>
      </c>
      <c r="F28" s="17">
        <f>SUM(F7:F27)</f>
        <v>0</v>
      </c>
      <c r="G28" s="39" t="str">
        <f t="shared" si="0"/>
        <v/>
      </c>
      <c r="H28" s="56" t="str">
        <f t="shared" si="1"/>
        <v/>
      </c>
      <c r="I28" s="18"/>
    </row>
    <row r="29" ht="15.75" customHeight="1" spans="1:9">
      <c r="A29" s="22" t="e">
        <f>#REF!&amp;#REF!</f>
        <v>#REF!</v>
      </c>
      <c r="B29" s="9"/>
      <c r="C29" s="9"/>
      <c r="D29" s="9"/>
      <c r="E29" s="9"/>
      <c r="F29" s="8" t="e">
        <f>"评估人员："&amp;#REF!</f>
        <v>#REF!</v>
      </c>
      <c r="G29" s="23"/>
      <c r="H29" s="23"/>
      <c r="I29" s="9"/>
    </row>
    <row r="30" ht="15.75" customHeight="1" spans="1:9">
      <c r="A30" s="22" t="e">
        <f>CONCATENATE(#REF!,#REF!,#REF!,#REF!,#REF!,#REF!,#REF!)</f>
        <v>#REF!</v>
      </c>
      <c r="B30" s="9"/>
      <c r="C30" s="9"/>
      <c r="D30" s="9"/>
      <c r="E30" s="9"/>
      <c r="F30" s="23"/>
      <c r="G30" s="23"/>
      <c r="H30" s="23"/>
      <c r="I30" s="9"/>
    </row>
  </sheetData>
  <mergeCells count="4">
    <mergeCell ref="A2:I2"/>
    <mergeCell ref="A3:I3"/>
    <mergeCell ref="A4:I4"/>
    <mergeCell ref="A28:B28"/>
  </mergeCells>
  <hyperlinks>
    <hyperlink ref="A1" location="索引目录!E63" display="返回索引页"/>
    <hyperlink ref="B1" location="其他非流动资产汇总!B7" display="返回其他非流动资产汇总表"/>
  </hyperlinks>
  <printOptions horizontalCentered="1"/>
  <pageMargins left="0.579861111111111" right="0.55" top="0.984027777777778" bottom="0.432638888888889" header="1.22013888888889" footer="0.511805555555556"/>
  <pageSetup paperSize="9" orientation="landscape"/>
  <headerFooter alignWithMargins="0">
    <oddHeader>&amp;R&amp;"宋体,常规"&amp;10表&amp;"Times New Roman,常规"4-17-2
&amp;"宋体,常规"共&amp;"Times New Roman,常规"&amp;N&amp;"宋体,常规"页第&amp;"Times New Roman,常规"&amp;P&amp;"宋体,常规"页</oddHead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P3"/>
    </sheetView>
  </sheetViews>
  <sheetFormatPr defaultColWidth="9" defaultRowHeight="15.75" customHeight="1"/>
  <cols>
    <col min="1" max="1" width="5.5" customWidth="1"/>
    <col min="2" max="2" width="22.75" customWidth="1"/>
    <col min="3" max="3" width="5.33333333333333" customWidth="1"/>
    <col min="4" max="4" width="9.58333333333333" customWidth="1"/>
    <col min="5" max="5" width="10.5833333333333" customWidth="1"/>
    <col min="6" max="6" width="13.0833333333333" customWidth="1"/>
    <col min="7" max="9" width="10.3333333333333" customWidth="1" outlineLevel="1"/>
    <col min="10" max="10" width="10.5833333333333" customWidth="1" outlineLevel="1"/>
    <col min="11" max="11" width="7.33333333333333" customWidth="1" outlineLevel="1"/>
    <col min="12" max="12" width="13.0833333333333" customWidth="1"/>
  </cols>
  <sheetData>
    <row r="1" ht="15.6" spans="1:12">
      <c r="A1" s="1" t="s">
        <v>126</v>
      </c>
      <c r="B1" s="2" t="s">
        <v>867</v>
      </c>
      <c r="C1" s="3"/>
      <c r="D1" s="3"/>
      <c r="E1" s="3"/>
      <c r="F1" s="3"/>
      <c r="G1" s="4"/>
      <c r="H1" s="4"/>
      <c r="I1" s="4"/>
      <c r="J1" s="4"/>
      <c r="K1" s="4"/>
      <c r="L1" s="3"/>
    </row>
    <row r="2" ht="30" hidden="1" customHeight="1" spans="1:12">
      <c r="A2" s="5" t="s">
        <v>873</v>
      </c>
      <c r="B2" s="5"/>
      <c r="C2" s="5"/>
      <c r="D2" s="5"/>
      <c r="E2" s="5"/>
      <c r="F2" s="5"/>
      <c r="G2" s="5"/>
      <c r="H2" s="5"/>
      <c r="I2" s="5"/>
      <c r="J2" s="5"/>
      <c r="K2" s="5"/>
      <c r="L2" s="5"/>
    </row>
    <row r="3" ht="30" customHeight="1" spans="1:12">
      <c r="A3" s="5" t="s">
        <v>874</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9"/>
      <c r="E5" s="9"/>
      <c r="F5" s="9"/>
      <c r="G5" s="10"/>
      <c r="H5" s="10"/>
      <c r="I5" s="10"/>
      <c r="J5" s="10"/>
      <c r="K5" s="10"/>
      <c r="L5" s="11" t="s">
        <v>159</v>
      </c>
    </row>
    <row r="6" ht="21" customHeight="1" spans="1:12">
      <c r="A6" s="12" t="s">
        <v>161</v>
      </c>
      <c r="B6" s="12" t="s">
        <v>411</v>
      </c>
      <c r="C6" s="78" t="s">
        <v>400</v>
      </c>
      <c r="D6" s="29" t="s">
        <v>196</v>
      </c>
      <c r="E6" s="29"/>
      <c r="F6" s="30"/>
      <c r="G6" s="78" t="s">
        <v>401</v>
      </c>
      <c r="H6" s="12" t="s">
        <v>197</v>
      </c>
      <c r="I6" s="12"/>
      <c r="J6" s="78" t="s">
        <v>198</v>
      </c>
      <c r="K6" s="12" t="s">
        <v>269</v>
      </c>
      <c r="L6" s="12" t="s">
        <v>164</v>
      </c>
    </row>
    <row r="7" ht="21" customHeight="1" spans="1:12">
      <c r="A7" s="12"/>
      <c r="B7" s="12"/>
      <c r="C7" s="79"/>
      <c r="D7" s="12" t="s">
        <v>405</v>
      </c>
      <c r="E7" s="12" t="s">
        <v>406</v>
      </c>
      <c r="F7" s="12" t="s">
        <v>407</v>
      </c>
      <c r="G7" s="79"/>
      <c r="H7" s="12" t="s">
        <v>406</v>
      </c>
      <c r="I7" s="12" t="s">
        <v>407</v>
      </c>
      <c r="J7" s="79"/>
      <c r="K7" s="12"/>
      <c r="L7" s="12"/>
    </row>
    <row r="8" customHeight="1" spans="1:12">
      <c r="A8" s="74"/>
      <c r="B8" s="80"/>
      <c r="C8" s="81"/>
      <c r="D8" s="82"/>
      <c r="E8" s="17" t="str">
        <f t="shared" ref="E8:E26" si="0">IF(D8=0,"",F8/D8)</f>
        <v/>
      </c>
      <c r="F8" s="83"/>
      <c r="G8" s="17"/>
      <c r="H8" s="39"/>
      <c r="I8" s="39"/>
      <c r="J8" s="39" t="str">
        <f>IF(I8-F8&lt;&gt;0,I8-F8,IF(F8&lt;&gt;0,0,""))</f>
        <v/>
      </c>
      <c r="K8" s="56" t="str">
        <f>IF(F8=0,"",(I8-F8)/F8*100)</f>
        <v/>
      </c>
      <c r="L8" s="18"/>
    </row>
    <row r="9" customHeight="1" spans="1:12">
      <c r="A9" s="74"/>
      <c r="B9" s="80"/>
      <c r="C9" s="81"/>
      <c r="D9" s="82"/>
      <c r="E9" s="17" t="str">
        <f t="shared" si="0"/>
        <v/>
      </c>
      <c r="F9" s="83"/>
      <c r="G9" s="17"/>
      <c r="H9" s="39"/>
      <c r="I9" s="39"/>
      <c r="J9" s="39" t="str">
        <f t="shared" ref="J9:J28" si="1">IF(I9-F9&lt;&gt;0,I9-F9,IF(F9&lt;&gt;0,0,""))</f>
        <v/>
      </c>
      <c r="K9" s="56" t="str">
        <f t="shared" ref="K9:K28" si="2">IF(F9=0,"",(I9-F9)/F9*100)</f>
        <v/>
      </c>
      <c r="L9" s="18"/>
    </row>
    <row r="10" customHeight="1" spans="1:12">
      <c r="A10" s="74"/>
      <c r="B10" s="80"/>
      <c r="C10" s="81"/>
      <c r="D10" s="82"/>
      <c r="E10" s="17" t="str">
        <f t="shared" si="0"/>
        <v/>
      </c>
      <c r="F10" s="83"/>
      <c r="G10" s="17"/>
      <c r="H10" s="39"/>
      <c r="I10" s="39"/>
      <c r="J10" s="39" t="str">
        <f t="shared" si="1"/>
        <v/>
      </c>
      <c r="K10" s="56" t="str">
        <f t="shared" si="2"/>
        <v/>
      </c>
      <c r="L10" s="18"/>
    </row>
    <row r="11" customHeight="1" spans="1:12">
      <c r="A11" s="74"/>
      <c r="B11" s="80"/>
      <c r="C11" s="81"/>
      <c r="D11" s="82"/>
      <c r="E11" s="17" t="str">
        <f t="shared" si="0"/>
        <v/>
      </c>
      <c r="F11" s="83"/>
      <c r="G11" s="17"/>
      <c r="H11" s="39"/>
      <c r="I11" s="39"/>
      <c r="J11" s="39" t="str">
        <f t="shared" si="1"/>
        <v/>
      </c>
      <c r="K11" s="56" t="str">
        <f t="shared" si="2"/>
        <v/>
      </c>
      <c r="L11" s="18"/>
    </row>
    <row r="12" customHeight="1" spans="1:12">
      <c r="A12" s="74"/>
      <c r="B12" s="80"/>
      <c r="C12" s="81"/>
      <c r="D12" s="82"/>
      <c r="E12" s="17" t="str">
        <f t="shared" si="0"/>
        <v/>
      </c>
      <c r="F12" s="83"/>
      <c r="G12" s="17"/>
      <c r="H12" s="39"/>
      <c r="I12" s="39"/>
      <c r="J12" s="39" t="str">
        <f t="shared" si="1"/>
        <v/>
      </c>
      <c r="K12" s="56" t="str">
        <f t="shared" si="2"/>
        <v/>
      </c>
      <c r="L12" s="18"/>
    </row>
    <row r="13" customHeight="1" spans="1:12">
      <c r="A13" s="74"/>
      <c r="B13" s="80"/>
      <c r="C13" s="81"/>
      <c r="D13" s="82"/>
      <c r="E13" s="17" t="str">
        <f t="shared" si="0"/>
        <v/>
      </c>
      <c r="F13" s="83"/>
      <c r="G13" s="17"/>
      <c r="H13" s="39"/>
      <c r="I13" s="39"/>
      <c r="J13" s="39" t="str">
        <f t="shared" si="1"/>
        <v/>
      </c>
      <c r="K13" s="56" t="str">
        <f t="shared" si="2"/>
        <v/>
      </c>
      <c r="L13" s="18"/>
    </row>
    <row r="14" customHeight="1" spans="1:12">
      <c r="A14" s="74"/>
      <c r="B14" s="80"/>
      <c r="C14" s="81"/>
      <c r="D14" s="82"/>
      <c r="E14" s="17" t="str">
        <f t="shared" si="0"/>
        <v/>
      </c>
      <c r="F14" s="83"/>
      <c r="G14" s="17"/>
      <c r="H14" s="39"/>
      <c r="I14" s="39"/>
      <c r="J14" s="39" t="str">
        <f t="shared" si="1"/>
        <v/>
      </c>
      <c r="K14" s="56" t="str">
        <f t="shared" si="2"/>
        <v/>
      </c>
      <c r="L14" s="18"/>
    </row>
    <row r="15" customHeight="1" spans="1:12">
      <c r="A15" s="74"/>
      <c r="B15" s="80"/>
      <c r="C15" s="81"/>
      <c r="D15" s="82"/>
      <c r="E15" s="17" t="str">
        <f t="shared" si="0"/>
        <v/>
      </c>
      <c r="F15" s="83"/>
      <c r="G15" s="17"/>
      <c r="H15" s="39"/>
      <c r="I15" s="39"/>
      <c r="J15" s="39" t="str">
        <f t="shared" si="1"/>
        <v/>
      </c>
      <c r="K15" s="56" t="str">
        <f t="shared" si="2"/>
        <v/>
      </c>
      <c r="L15" s="18"/>
    </row>
    <row r="16" customHeight="1" spans="1:12">
      <c r="A16" s="74"/>
      <c r="B16" s="80"/>
      <c r="C16" s="81"/>
      <c r="D16" s="82"/>
      <c r="E16" s="17" t="str">
        <f t="shared" si="0"/>
        <v/>
      </c>
      <c r="F16" s="83"/>
      <c r="G16" s="17"/>
      <c r="H16" s="39"/>
      <c r="I16" s="39"/>
      <c r="J16" s="39" t="str">
        <f t="shared" si="1"/>
        <v/>
      </c>
      <c r="K16" s="56" t="str">
        <f t="shared" si="2"/>
        <v/>
      </c>
      <c r="L16" s="18"/>
    </row>
    <row r="17" customHeight="1" spans="1:12">
      <c r="A17" s="74"/>
      <c r="B17" s="80"/>
      <c r="C17" s="81"/>
      <c r="D17" s="82"/>
      <c r="E17" s="17" t="str">
        <f t="shared" si="0"/>
        <v/>
      </c>
      <c r="F17" s="83"/>
      <c r="G17" s="17"/>
      <c r="H17" s="39"/>
      <c r="I17" s="39"/>
      <c r="J17" s="39" t="str">
        <f t="shared" si="1"/>
        <v/>
      </c>
      <c r="K17" s="56" t="str">
        <f t="shared" si="2"/>
        <v/>
      </c>
      <c r="L17" s="18"/>
    </row>
    <row r="18" customHeight="1" spans="1:12">
      <c r="A18" s="74"/>
      <c r="B18" s="80"/>
      <c r="C18" s="81"/>
      <c r="D18" s="82"/>
      <c r="E18" s="17" t="str">
        <f t="shared" si="0"/>
        <v/>
      </c>
      <c r="F18" s="83"/>
      <c r="G18" s="17"/>
      <c r="H18" s="39"/>
      <c r="I18" s="39"/>
      <c r="J18" s="39" t="str">
        <f t="shared" si="1"/>
        <v/>
      </c>
      <c r="K18" s="56" t="str">
        <f t="shared" si="2"/>
        <v/>
      </c>
      <c r="L18" s="18"/>
    </row>
    <row r="19" customHeight="1" spans="1:12">
      <c r="A19" s="74"/>
      <c r="B19" s="80"/>
      <c r="C19" s="81"/>
      <c r="D19" s="82"/>
      <c r="E19" s="17" t="str">
        <f t="shared" si="0"/>
        <v/>
      </c>
      <c r="F19" s="83"/>
      <c r="G19" s="17"/>
      <c r="H19" s="39"/>
      <c r="I19" s="39"/>
      <c r="J19" s="39" t="str">
        <f t="shared" si="1"/>
        <v/>
      </c>
      <c r="K19" s="56" t="str">
        <f t="shared" si="2"/>
        <v/>
      </c>
      <c r="L19" s="18"/>
    </row>
    <row r="20" customHeight="1" spans="1:12">
      <c r="A20" s="74"/>
      <c r="B20" s="80"/>
      <c r="C20" s="81"/>
      <c r="D20" s="82"/>
      <c r="E20" s="17" t="str">
        <f t="shared" si="0"/>
        <v/>
      </c>
      <c r="F20" s="83"/>
      <c r="G20" s="17"/>
      <c r="H20" s="39"/>
      <c r="I20" s="39"/>
      <c r="J20" s="39" t="str">
        <f t="shared" si="1"/>
        <v/>
      </c>
      <c r="K20" s="56" t="str">
        <f t="shared" si="2"/>
        <v/>
      </c>
      <c r="L20" s="18"/>
    </row>
    <row r="21" customHeight="1" spans="1:12">
      <c r="A21" s="74"/>
      <c r="B21" s="80"/>
      <c r="C21" s="81"/>
      <c r="D21" s="82"/>
      <c r="E21" s="17" t="str">
        <f t="shared" si="0"/>
        <v/>
      </c>
      <c r="F21" s="83"/>
      <c r="G21" s="17"/>
      <c r="H21" s="39"/>
      <c r="I21" s="39"/>
      <c r="J21" s="39" t="str">
        <f t="shared" si="1"/>
        <v/>
      </c>
      <c r="K21" s="56" t="str">
        <f t="shared" si="2"/>
        <v/>
      </c>
      <c r="L21" s="18"/>
    </row>
    <row r="22" customHeight="1" spans="1:12">
      <c r="A22" s="74"/>
      <c r="B22" s="80"/>
      <c r="C22" s="81"/>
      <c r="D22" s="82"/>
      <c r="E22" s="17" t="str">
        <f t="shared" si="0"/>
        <v/>
      </c>
      <c r="F22" s="83"/>
      <c r="G22" s="17"/>
      <c r="H22" s="39"/>
      <c r="I22" s="39"/>
      <c r="J22" s="39" t="str">
        <f t="shared" si="1"/>
        <v/>
      </c>
      <c r="K22" s="56" t="str">
        <f t="shared" si="2"/>
        <v/>
      </c>
      <c r="L22" s="18"/>
    </row>
    <row r="23" customHeight="1" spans="1:12">
      <c r="A23" s="74"/>
      <c r="B23" s="80"/>
      <c r="C23" s="81"/>
      <c r="D23" s="82"/>
      <c r="E23" s="17" t="str">
        <f t="shared" si="0"/>
        <v/>
      </c>
      <c r="F23" s="83"/>
      <c r="G23" s="17"/>
      <c r="H23" s="39"/>
      <c r="I23" s="39"/>
      <c r="J23" s="39" t="str">
        <f t="shared" si="1"/>
        <v/>
      </c>
      <c r="K23" s="56" t="str">
        <f t="shared" si="2"/>
        <v/>
      </c>
      <c r="L23" s="18"/>
    </row>
    <row r="24" customHeight="1" spans="1:12">
      <c r="A24" s="74"/>
      <c r="B24" s="80"/>
      <c r="C24" s="81"/>
      <c r="D24" s="82"/>
      <c r="E24" s="17" t="str">
        <f t="shared" si="0"/>
        <v/>
      </c>
      <c r="F24" s="83"/>
      <c r="G24" s="17"/>
      <c r="H24" s="39"/>
      <c r="I24" s="39"/>
      <c r="J24" s="39" t="str">
        <f t="shared" si="1"/>
        <v/>
      </c>
      <c r="K24" s="56" t="str">
        <f t="shared" si="2"/>
        <v/>
      </c>
      <c r="L24" s="18"/>
    </row>
    <row r="25" customHeight="1" spans="1:12">
      <c r="A25" s="74"/>
      <c r="B25" s="80"/>
      <c r="C25" s="81"/>
      <c r="D25" s="82"/>
      <c r="E25" s="17" t="str">
        <f t="shared" si="0"/>
        <v/>
      </c>
      <c r="F25" s="83"/>
      <c r="G25" s="17"/>
      <c r="H25" s="39"/>
      <c r="I25" s="39"/>
      <c r="J25" s="39" t="str">
        <f t="shared" si="1"/>
        <v/>
      </c>
      <c r="K25" s="56" t="str">
        <f t="shared" si="2"/>
        <v/>
      </c>
      <c r="L25" s="18"/>
    </row>
    <row r="26" customHeight="1" spans="1:12">
      <c r="A26" s="74"/>
      <c r="B26" s="80"/>
      <c r="C26" s="81"/>
      <c r="D26" s="82"/>
      <c r="E26" s="17" t="str">
        <f t="shared" si="0"/>
        <v/>
      </c>
      <c r="F26" s="83"/>
      <c r="G26" s="17"/>
      <c r="H26" s="39"/>
      <c r="I26" s="39"/>
      <c r="J26" s="39" t="str">
        <f t="shared" si="1"/>
        <v/>
      </c>
      <c r="K26" s="56" t="str">
        <f t="shared" si="2"/>
        <v/>
      </c>
      <c r="L26" s="18"/>
    </row>
    <row r="27" customHeight="1" spans="1:12">
      <c r="A27" s="18"/>
      <c r="B27" s="18"/>
      <c r="C27" s="18"/>
      <c r="D27" s="84"/>
      <c r="E27" s="85"/>
      <c r="F27" s="84"/>
      <c r="G27" s="17"/>
      <c r="H27" s="39" t="str">
        <f>IF(G27-E27&lt;&gt;0,G27-E27,IF(E27&lt;&gt;0,0,""))</f>
        <v/>
      </c>
      <c r="I27" s="39"/>
      <c r="J27" s="39" t="str">
        <f t="shared" si="1"/>
        <v/>
      </c>
      <c r="K27" s="56" t="str">
        <f t="shared" si="2"/>
        <v/>
      </c>
      <c r="L27" s="18"/>
    </row>
    <row r="28" customHeight="1" spans="1:12">
      <c r="A28" s="20" t="s">
        <v>329</v>
      </c>
      <c r="B28" s="21"/>
      <c r="C28" s="18"/>
      <c r="D28" s="86"/>
      <c r="E28" s="17"/>
      <c r="F28" s="17">
        <f>SUM(F8:F27)</f>
        <v>0</v>
      </c>
      <c r="G28" s="17">
        <f>SUM(G7:G27)</f>
        <v>0</v>
      </c>
      <c r="H28" s="39" t="str">
        <f>IF(G28-E28&lt;&gt;0,G28-E28,IF(E28&lt;&gt;0,0,""))</f>
        <v/>
      </c>
      <c r="I28" s="39"/>
      <c r="J28" s="39" t="str">
        <f t="shared" si="1"/>
        <v/>
      </c>
      <c r="K28" s="56" t="str">
        <f t="shared" si="2"/>
        <v/>
      </c>
      <c r="L28" s="18"/>
    </row>
    <row r="29" customHeight="1" spans="1:12">
      <c r="A29" s="22" t="e">
        <f>#REF!&amp;#REF!</f>
        <v>#REF!</v>
      </c>
      <c r="B29" s="9"/>
      <c r="C29" s="9"/>
      <c r="D29" s="8"/>
      <c r="E29" s="8"/>
      <c r="F29" s="9"/>
      <c r="G29" s="23"/>
      <c r="H29" s="23"/>
      <c r="I29" s="8" t="e">
        <f>"评估人员："&amp;#REF!</f>
        <v>#REF!</v>
      </c>
      <c r="J29" s="23"/>
      <c r="K29" s="23"/>
      <c r="L29" s="9"/>
    </row>
    <row r="30" customHeight="1" spans="1:12">
      <c r="A30" s="22" t="e">
        <f>CONCATENATE(#REF!,#REF!,#REF!,#REF!,#REF!,#REF!,#REF!)</f>
        <v>#REF!</v>
      </c>
      <c r="B30" s="9"/>
      <c r="C30" s="9"/>
      <c r="D30" s="9"/>
      <c r="E30" s="9"/>
      <c r="F30" s="9"/>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hyperlinks>
    <hyperlink ref="A1" location="索引目录!E64" display="返回索引页"/>
    <hyperlink ref="B1" location="其他非流动资产汇总!B8" display="返回其他非流动资产汇总表"/>
  </hyperlinks>
  <printOptions horizontalCentered="1"/>
  <pageMargins left="0.354166666666667" right="0.354166666666667" top="0.786805555555556" bottom="0.519444444444444" header="1.02361111111111" footer="0.511805555555556"/>
  <pageSetup paperSize="9" fitToHeight="0" orientation="landscape"/>
  <headerFooter alignWithMargins="0">
    <oddHeader>&amp;R&amp;"宋体,常规"&amp;10表&amp;"Times New Roman,常规"4-17-3
&amp;"宋体,常规"共&amp;"Times New Roman,常规"&amp;N&amp;"宋体,常规"页第&amp;"Times New Roman,常规"&amp;P&amp;"宋体,常规"页</oddHead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9" customWidth="1"/>
    <col min="2" max="2" width="42.5833333333333" customWidth="1"/>
    <col min="3" max="5" width="19.0833333333333" customWidth="1"/>
    <col min="6" max="6" width="14.0833333333333" customWidth="1"/>
  </cols>
  <sheetData>
    <row r="1" ht="15.6" spans="1:6">
      <c r="A1" s="1" t="s">
        <v>126</v>
      </c>
      <c r="B1" s="2" t="s">
        <v>246</v>
      </c>
      <c r="C1" s="3"/>
      <c r="D1" s="3"/>
      <c r="E1" s="3"/>
      <c r="F1" s="3"/>
    </row>
    <row r="2" ht="30" hidden="1" customHeight="1" spans="1:6">
      <c r="A2" s="5" t="s">
        <v>875</v>
      </c>
      <c r="B2" s="5"/>
      <c r="C2" s="5"/>
      <c r="D2" s="5"/>
      <c r="E2" s="5"/>
      <c r="F2" s="5"/>
    </row>
    <row r="3" ht="30" customHeight="1" spans="1:6">
      <c r="A3" s="5" t="s">
        <v>876</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877</v>
      </c>
      <c r="B7" s="75" t="s">
        <v>14</v>
      </c>
      <c r="C7" s="19">
        <f>短期借款!L28</f>
        <v>0</v>
      </c>
      <c r="D7" s="17">
        <f>短期借款!N28</f>
        <v>0</v>
      </c>
      <c r="E7" s="39" t="str">
        <f>IF(D7-C7&lt;&gt;0,D7-C7,IF(C7&lt;&gt;0,0,""))</f>
        <v/>
      </c>
      <c r="F7" s="56" t="str">
        <f>IF(C7=0,"",(D7-C7)/C7*100)</f>
        <v/>
      </c>
    </row>
    <row r="8" customHeight="1" spans="1:6">
      <c r="A8" s="74" t="s">
        <v>878</v>
      </c>
      <c r="B8" s="75" t="s">
        <v>16</v>
      </c>
      <c r="C8" s="19">
        <f>交易性金融负债!F28</f>
        <v>0</v>
      </c>
      <c r="D8" s="17">
        <f>交易性金融负债!G28</f>
        <v>0</v>
      </c>
      <c r="E8" s="39" t="str">
        <f t="shared" ref="E8:E18" si="0">IF(D8-C8&lt;&gt;0,D8-C8,IF(C8&lt;&gt;0,0,""))</f>
        <v/>
      </c>
      <c r="F8" s="56" t="str">
        <f t="shared" ref="F8:F18" si="1">IF(C8=0,"",(D8-C8)/C8*100)</f>
        <v/>
      </c>
    </row>
    <row r="9" customHeight="1" spans="1:6">
      <c r="A9" s="74" t="s">
        <v>879</v>
      </c>
      <c r="B9" s="75" t="s">
        <v>18</v>
      </c>
      <c r="C9" s="19">
        <f>应付票据!F28</f>
        <v>0</v>
      </c>
      <c r="D9" s="17">
        <f>应付票据!G28</f>
        <v>0</v>
      </c>
      <c r="E9" s="39" t="str">
        <f t="shared" si="0"/>
        <v/>
      </c>
      <c r="F9" s="56" t="str">
        <f t="shared" si="1"/>
        <v/>
      </c>
    </row>
    <row r="10" customHeight="1" spans="1:6">
      <c r="A10" s="74" t="s">
        <v>880</v>
      </c>
      <c r="B10" s="75" t="s">
        <v>21</v>
      </c>
      <c r="C10" s="19">
        <f>应付账款!E28</f>
        <v>0</v>
      </c>
      <c r="D10" s="17">
        <f>应付账款!F28</f>
        <v>0</v>
      </c>
      <c r="E10" s="39" t="str">
        <f t="shared" si="0"/>
        <v/>
      </c>
      <c r="F10" s="56" t="str">
        <f t="shared" si="1"/>
        <v/>
      </c>
    </row>
    <row r="11" customHeight="1" spans="1:6">
      <c r="A11" s="74" t="s">
        <v>881</v>
      </c>
      <c r="B11" s="75" t="s">
        <v>23</v>
      </c>
      <c r="C11" s="19">
        <f>预收账款!E28</f>
        <v>0</v>
      </c>
      <c r="D11" s="17">
        <f>预收账款!F28</f>
        <v>0</v>
      </c>
      <c r="E11" s="39" t="str">
        <f t="shared" si="0"/>
        <v/>
      </c>
      <c r="F11" s="56" t="str">
        <f t="shared" si="1"/>
        <v/>
      </c>
    </row>
    <row r="12" customHeight="1" spans="1:6">
      <c r="A12" s="74" t="s">
        <v>882</v>
      </c>
      <c r="B12" s="75" t="s">
        <v>25</v>
      </c>
      <c r="C12" s="19">
        <f>职工薪酬!D28</f>
        <v>0</v>
      </c>
      <c r="D12" s="17">
        <f>职工薪酬!E28</f>
        <v>0</v>
      </c>
      <c r="E12" s="39" t="str">
        <f t="shared" si="0"/>
        <v/>
      </c>
      <c r="F12" s="56" t="str">
        <f t="shared" si="1"/>
        <v/>
      </c>
    </row>
    <row r="13" customHeight="1" spans="1:6">
      <c r="A13" s="74" t="s">
        <v>883</v>
      </c>
      <c r="B13" s="75" t="s">
        <v>27</v>
      </c>
      <c r="C13" s="19">
        <f>应交税费!G28</f>
        <v>0</v>
      </c>
      <c r="D13" s="17">
        <f>应交税费!H28</f>
        <v>0</v>
      </c>
      <c r="E13" s="39" t="str">
        <f t="shared" si="0"/>
        <v/>
      </c>
      <c r="F13" s="56" t="str">
        <f t="shared" si="1"/>
        <v/>
      </c>
    </row>
    <row r="14" customHeight="1" spans="1:6">
      <c r="A14" s="74" t="s">
        <v>884</v>
      </c>
      <c r="B14" s="75" t="s">
        <v>29</v>
      </c>
      <c r="C14" s="19">
        <f>应付利息!G28</f>
        <v>0</v>
      </c>
      <c r="D14" s="17">
        <f>应付利息!H28</f>
        <v>0</v>
      </c>
      <c r="E14" s="39" t="str">
        <f t="shared" si="0"/>
        <v/>
      </c>
      <c r="F14" s="56" t="str">
        <f t="shared" si="1"/>
        <v/>
      </c>
    </row>
    <row r="15" customHeight="1" spans="1:6">
      <c r="A15" s="74" t="s">
        <v>885</v>
      </c>
      <c r="B15" s="75" t="s">
        <v>31</v>
      </c>
      <c r="C15" s="19">
        <f>'应付股利（利润）'!E28</f>
        <v>0</v>
      </c>
      <c r="D15" s="17">
        <f>'应付股利（利润）'!F28</f>
        <v>0</v>
      </c>
      <c r="E15" s="39" t="str">
        <f t="shared" si="0"/>
        <v/>
      </c>
      <c r="F15" s="56" t="str">
        <f t="shared" si="1"/>
        <v/>
      </c>
    </row>
    <row r="16" customHeight="1" spans="1:6">
      <c r="A16" s="74" t="s">
        <v>886</v>
      </c>
      <c r="B16" s="75" t="s">
        <v>33</v>
      </c>
      <c r="C16" s="19">
        <f>其他应付款!E28</f>
        <v>0</v>
      </c>
      <c r="D16" s="17">
        <f>其他应付款!F28</f>
        <v>0</v>
      </c>
      <c r="E16" s="39" t="str">
        <f t="shared" si="0"/>
        <v/>
      </c>
      <c r="F16" s="56" t="str">
        <f t="shared" si="1"/>
        <v/>
      </c>
    </row>
    <row r="17" customHeight="1" spans="1:6">
      <c r="A17" s="74" t="s">
        <v>887</v>
      </c>
      <c r="B17" s="75" t="s">
        <v>35</v>
      </c>
      <c r="C17" s="19">
        <f>一年到期非流动负债!H28</f>
        <v>0</v>
      </c>
      <c r="D17" s="17">
        <f>一年到期非流动负债!J28</f>
        <v>0</v>
      </c>
      <c r="E17" s="39" t="str">
        <f t="shared" si="0"/>
        <v/>
      </c>
      <c r="F17" s="56" t="str">
        <f t="shared" si="1"/>
        <v/>
      </c>
    </row>
    <row r="18" customHeight="1" spans="1:6">
      <c r="A18" s="74" t="s">
        <v>888</v>
      </c>
      <c r="B18" s="75" t="s">
        <v>37</v>
      </c>
      <c r="C18" s="19">
        <f>其他流动负债!E28</f>
        <v>0</v>
      </c>
      <c r="D18" s="17">
        <f>其他流动负债!F28</f>
        <v>0</v>
      </c>
      <c r="E18" s="39" t="str">
        <f t="shared" si="0"/>
        <v/>
      </c>
      <c r="F18" s="56" t="str">
        <f t="shared" si="1"/>
        <v/>
      </c>
    </row>
    <row r="19" customHeight="1" spans="1:6">
      <c r="A19" s="14"/>
      <c r="B19" s="75"/>
      <c r="C19" s="19"/>
      <c r="D19" s="17"/>
      <c r="E19" s="17"/>
      <c r="F19" s="76"/>
    </row>
    <row r="20" customHeight="1" spans="1:6">
      <c r="A20" s="14"/>
      <c r="B20" s="75"/>
      <c r="C20" s="19"/>
      <c r="D20" s="17"/>
      <c r="E20" s="17"/>
      <c r="F20" s="76"/>
    </row>
    <row r="21" customHeight="1" spans="1:6">
      <c r="A21" s="14"/>
      <c r="B21" s="75"/>
      <c r="C21" s="19"/>
      <c r="D21" s="17"/>
      <c r="E21" s="17"/>
      <c r="F21" s="76"/>
    </row>
    <row r="22" customHeight="1" spans="1:6">
      <c r="A22" s="14"/>
      <c r="B22" s="75"/>
      <c r="C22" s="19"/>
      <c r="D22" s="17"/>
      <c r="E22" s="17"/>
      <c r="F22" s="76"/>
    </row>
    <row r="23" customHeight="1" spans="1:6">
      <c r="A23" s="14"/>
      <c r="B23" s="75"/>
      <c r="C23" s="19"/>
      <c r="D23" s="17"/>
      <c r="E23" s="17"/>
      <c r="F23" s="76"/>
    </row>
    <row r="24" customHeight="1" spans="1:6">
      <c r="A24" s="14"/>
      <c r="B24" s="75"/>
      <c r="C24" s="19"/>
      <c r="D24" s="17"/>
      <c r="E24" s="17"/>
      <c r="F24" s="76"/>
    </row>
    <row r="25" customHeight="1" spans="1:6">
      <c r="A25" s="14"/>
      <c r="B25" s="75"/>
      <c r="C25" s="19"/>
      <c r="D25" s="17"/>
      <c r="E25" s="17"/>
      <c r="F25" s="76"/>
    </row>
    <row r="26" customHeight="1" spans="1:6">
      <c r="A26" s="74"/>
      <c r="B26" s="75"/>
      <c r="C26" s="19"/>
      <c r="D26" s="17"/>
      <c r="E26" s="17"/>
      <c r="F26" s="76"/>
    </row>
    <row r="27" customHeight="1" spans="1:6">
      <c r="A27" s="74"/>
      <c r="B27" s="75"/>
      <c r="C27" s="19"/>
      <c r="D27" s="17"/>
      <c r="E27" s="17"/>
      <c r="F27" s="76"/>
    </row>
    <row r="28" customHeight="1" spans="1:6">
      <c r="A28" s="74" t="s">
        <v>889</v>
      </c>
      <c r="B28" s="77" t="s">
        <v>173</v>
      </c>
      <c r="C28" s="19">
        <f>SUM(C7:C27)</f>
        <v>0</v>
      </c>
      <c r="D28" s="17">
        <f>SUM(D7:D27)</f>
        <v>0</v>
      </c>
      <c r="E28" s="39" t="str">
        <f>IF(D28-C28&lt;&gt;0,D28-C28,IF(C28&lt;&gt;0,0,""))</f>
        <v/>
      </c>
      <c r="F28" s="56" t="str">
        <f>IF(C28=0,"",(D28-C28)/C28*100)</f>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G6" display="返回索引页"/>
    <hyperlink ref="B1" location="分类汇总!B46" display="返回资产分类汇总表"/>
    <hyperlink ref="B15" location="'应付股利（利润）'!B1" display="应付股利（应付利润）"/>
    <hyperlink ref="B7" location="短期借款!B1" display="短期借款"/>
    <hyperlink ref="B8" location="交易性金融负债!B1" display="交易性金融负债"/>
    <hyperlink ref="B9" location="应付票据!B1" display="应付票据"/>
    <hyperlink ref="B10" location="应付账款!B1" display="应付账款"/>
    <hyperlink ref="B11" location="预收账款!B1" display="预收款项"/>
    <hyperlink ref="B12" location="职工薪酬!B1" display="应付职工薪酬"/>
    <hyperlink ref="B13" location="应交税费!B1" display="应交税费"/>
    <hyperlink ref="B14" location="应付利息!B1" display="应付利息"/>
    <hyperlink ref="B16" location="其他应付款!B1" display="其他应付款"/>
    <hyperlink ref="B17" location="一年到期非流动负债!B1" display="一年内到期的非流动负债"/>
    <hyperlink ref="B18" location="其他流动负债!B1" display="其他流动负债"/>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
&amp;"宋体,常规"共&amp;"Times New Roman,常规"&amp;N&amp;"宋体,常规"页第&amp;"Times New Roman,常规"&amp;P&amp;"宋体,常规"页</oddHead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A3" sqref="A3:P3"/>
    </sheetView>
  </sheetViews>
  <sheetFormatPr defaultColWidth="9" defaultRowHeight="15.75" customHeight="1"/>
  <cols>
    <col min="1" max="1" width="5.5" customWidth="1"/>
    <col min="2" max="2" width="18.5833333333333" customWidth="1"/>
    <col min="3" max="4" width="8.33333333333333" customWidth="1"/>
    <col min="5" max="5" width="7.25" customWidth="1"/>
    <col min="6" max="6" width="9.25" customWidth="1"/>
    <col min="7" max="7" width="9.33333333333333" customWidth="1" outlineLevel="1"/>
    <col min="8" max="10" width="9.08333333333333" customWidth="1" outlineLevel="1"/>
    <col min="11" max="11" width="13.5" customWidth="1" outlineLevel="1"/>
    <col min="12" max="12" width="13.0833333333333" customWidth="1"/>
    <col min="13" max="13" width="13.5" customWidth="1" outlineLevel="1"/>
    <col min="14" max="14" width="10.5833333333333" customWidth="1" outlineLevel="1"/>
    <col min="15" max="15" width="10.5833333333333" customWidth="1"/>
  </cols>
  <sheetData>
    <row r="1" ht="15.6" spans="1:15">
      <c r="A1" s="1" t="s">
        <v>126</v>
      </c>
      <c r="B1" s="2" t="s">
        <v>890</v>
      </c>
      <c r="C1" s="3"/>
      <c r="D1" s="3"/>
      <c r="E1" s="3"/>
      <c r="F1" s="3"/>
      <c r="G1" s="4"/>
      <c r="H1" s="4"/>
      <c r="I1" s="4"/>
      <c r="J1" s="4"/>
      <c r="K1" s="4"/>
      <c r="L1" s="3"/>
      <c r="M1" s="4"/>
      <c r="N1" s="4"/>
      <c r="O1" s="3"/>
    </row>
    <row r="2" ht="30" hidden="1" customHeight="1" spans="1:15">
      <c r="A2" s="5" t="s">
        <v>891</v>
      </c>
      <c r="B2" s="5"/>
      <c r="C2" s="5"/>
      <c r="D2" s="5"/>
      <c r="E2" s="5"/>
      <c r="F2" s="5"/>
      <c r="G2" s="5"/>
      <c r="H2" s="5"/>
      <c r="I2" s="5"/>
      <c r="J2" s="5"/>
      <c r="K2" s="5"/>
      <c r="L2" s="5"/>
      <c r="M2" s="5"/>
      <c r="N2" s="5"/>
      <c r="O2" s="5"/>
    </row>
    <row r="3" ht="30" customHeight="1" spans="1:15">
      <c r="A3" s="5" t="s">
        <v>892</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7"/>
      <c r="M4" s="7"/>
      <c r="N4" s="7"/>
      <c r="O4" s="7"/>
    </row>
    <row r="5" customHeight="1" spans="1:15">
      <c r="A5" s="8" t="e">
        <f>#REF!&amp;#REF!</f>
        <v>#REF!</v>
      </c>
      <c r="B5" s="9"/>
      <c r="C5" s="9"/>
      <c r="D5" s="9"/>
      <c r="E5" s="9"/>
      <c r="F5" s="9"/>
      <c r="G5" s="10"/>
      <c r="H5" s="10"/>
      <c r="I5" s="10"/>
      <c r="J5" s="10"/>
      <c r="K5" s="10"/>
      <c r="L5" s="9"/>
      <c r="M5" s="10"/>
      <c r="N5" s="10"/>
      <c r="O5" s="11" t="s">
        <v>159</v>
      </c>
    </row>
    <row r="6" ht="28" customHeight="1" spans="1:15">
      <c r="A6" s="12" t="s">
        <v>161</v>
      </c>
      <c r="B6" s="12" t="s">
        <v>893</v>
      </c>
      <c r="C6" s="12" t="s">
        <v>335</v>
      </c>
      <c r="D6" s="12" t="s">
        <v>555</v>
      </c>
      <c r="E6" s="12" t="s">
        <v>894</v>
      </c>
      <c r="F6" s="12" t="s">
        <v>279</v>
      </c>
      <c r="G6" s="69" t="s">
        <v>895</v>
      </c>
      <c r="H6" s="69" t="s">
        <v>896</v>
      </c>
      <c r="I6" s="70" t="s">
        <v>897</v>
      </c>
      <c r="J6" s="70" t="s">
        <v>898</v>
      </c>
      <c r="K6" s="69" t="s">
        <v>899</v>
      </c>
      <c r="L6" s="13" t="s">
        <v>196</v>
      </c>
      <c r="M6" s="32" t="s">
        <v>900</v>
      </c>
      <c r="N6" s="12" t="s">
        <v>197</v>
      </c>
      <c r="O6" s="12" t="s">
        <v>164</v>
      </c>
    </row>
    <row r="7" customHeight="1" spans="1:15">
      <c r="A7" s="14"/>
      <c r="B7" s="37"/>
      <c r="C7" s="16"/>
      <c r="D7" s="16"/>
      <c r="E7" s="16"/>
      <c r="F7" s="14"/>
      <c r="G7" s="39"/>
      <c r="H7" s="39"/>
      <c r="I7" s="16"/>
      <c r="J7" s="16"/>
      <c r="K7" s="12"/>
      <c r="L7" s="19"/>
      <c r="M7" s="39"/>
      <c r="N7" s="12"/>
      <c r="O7" s="18"/>
    </row>
    <row r="8" customHeight="1" spans="1:15">
      <c r="A8" s="14"/>
      <c r="B8" s="15"/>
      <c r="C8" s="16"/>
      <c r="D8" s="16"/>
      <c r="E8" s="14"/>
      <c r="F8" s="14"/>
      <c r="G8" s="39"/>
      <c r="H8" s="39"/>
      <c r="I8" s="16"/>
      <c r="J8" s="16"/>
      <c r="K8" s="12"/>
      <c r="L8" s="19"/>
      <c r="M8" s="39"/>
      <c r="N8" s="12"/>
      <c r="O8" s="18"/>
    </row>
    <row r="9" customHeight="1" spans="1:15">
      <c r="A9" s="14"/>
      <c r="B9" s="15"/>
      <c r="C9" s="16"/>
      <c r="D9" s="16"/>
      <c r="E9" s="14"/>
      <c r="F9" s="14"/>
      <c r="G9" s="39"/>
      <c r="H9" s="39"/>
      <c r="I9" s="16"/>
      <c r="J9" s="16"/>
      <c r="K9" s="12"/>
      <c r="L9" s="19"/>
      <c r="M9" s="39"/>
      <c r="N9" s="12"/>
      <c r="O9" s="18"/>
    </row>
    <row r="10" customHeight="1" spans="1:15">
      <c r="A10" s="14"/>
      <c r="B10" s="15"/>
      <c r="C10" s="16"/>
      <c r="D10" s="16"/>
      <c r="E10" s="14"/>
      <c r="F10" s="14"/>
      <c r="G10" s="39"/>
      <c r="H10" s="39"/>
      <c r="I10" s="16"/>
      <c r="J10" s="16"/>
      <c r="K10" s="12"/>
      <c r="L10" s="19"/>
      <c r="M10" s="39"/>
      <c r="N10" s="12"/>
      <c r="O10" s="18"/>
    </row>
    <row r="11" customHeight="1" spans="1:15">
      <c r="A11" s="14"/>
      <c r="B11" s="15"/>
      <c r="C11" s="16"/>
      <c r="D11" s="16"/>
      <c r="E11" s="14"/>
      <c r="F11" s="14"/>
      <c r="G11" s="39"/>
      <c r="H11" s="39"/>
      <c r="I11" s="16"/>
      <c r="J11" s="16"/>
      <c r="K11" s="12"/>
      <c r="L11" s="19"/>
      <c r="M11" s="39"/>
      <c r="N11" s="12"/>
      <c r="O11" s="18"/>
    </row>
    <row r="12" customHeight="1" spans="1:15">
      <c r="A12" s="14"/>
      <c r="B12" s="15"/>
      <c r="C12" s="16"/>
      <c r="D12" s="16"/>
      <c r="E12" s="14"/>
      <c r="F12" s="14"/>
      <c r="G12" s="39"/>
      <c r="H12" s="39"/>
      <c r="I12" s="16"/>
      <c r="J12" s="16"/>
      <c r="K12" s="12"/>
      <c r="L12" s="19"/>
      <c r="M12" s="39"/>
      <c r="N12" s="12"/>
      <c r="O12" s="18"/>
    </row>
    <row r="13" customHeight="1" spans="1:15">
      <c r="A13" s="14"/>
      <c r="B13" s="15"/>
      <c r="C13" s="16"/>
      <c r="D13" s="16"/>
      <c r="E13" s="14"/>
      <c r="F13" s="14"/>
      <c r="G13" s="39"/>
      <c r="H13" s="39"/>
      <c r="I13" s="16"/>
      <c r="J13" s="16"/>
      <c r="K13" s="12"/>
      <c r="L13" s="19"/>
      <c r="M13" s="39"/>
      <c r="N13" s="12"/>
      <c r="O13" s="18"/>
    </row>
    <row r="14" customHeight="1" spans="1:15">
      <c r="A14" s="14"/>
      <c r="B14" s="15"/>
      <c r="C14" s="16"/>
      <c r="D14" s="16"/>
      <c r="E14" s="14"/>
      <c r="F14" s="14"/>
      <c r="G14" s="39"/>
      <c r="H14" s="39"/>
      <c r="I14" s="16"/>
      <c r="J14" s="16"/>
      <c r="K14" s="12"/>
      <c r="L14" s="19"/>
      <c r="M14" s="39"/>
      <c r="N14" s="12"/>
      <c r="O14" s="18"/>
    </row>
    <row r="15" customHeight="1" spans="1:15">
      <c r="A15" s="14"/>
      <c r="B15" s="15"/>
      <c r="C15" s="16"/>
      <c r="D15" s="16"/>
      <c r="E15" s="14"/>
      <c r="F15" s="14"/>
      <c r="G15" s="39"/>
      <c r="H15" s="39"/>
      <c r="I15" s="16"/>
      <c r="J15" s="16"/>
      <c r="K15" s="12"/>
      <c r="L15" s="19"/>
      <c r="M15" s="39"/>
      <c r="N15" s="12"/>
      <c r="O15" s="18"/>
    </row>
    <row r="16" customHeight="1" spans="1:15">
      <c r="A16" s="14"/>
      <c r="B16" s="15"/>
      <c r="C16" s="16"/>
      <c r="D16" s="16"/>
      <c r="E16" s="14"/>
      <c r="F16" s="14"/>
      <c r="G16" s="39"/>
      <c r="H16" s="39"/>
      <c r="I16" s="16"/>
      <c r="J16" s="16"/>
      <c r="K16" s="12"/>
      <c r="L16" s="19"/>
      <c r="M16" s="39"/>
      <c r="N16" s="12"/>
      <c r="O16" s="18"/>
    </row>
    <row r="17" customHeight="1" spans="1:15">
      <c r="A17" s="14"/>
      <c r="B17" s="15"/>
      <c r="C17" s="16"/>
      <c r="D17" s="16"/>
      <c r="E17" s="14"/>
      <c r="F17" s="14"/>
      <c r="G17" s="39"/>
      <c r="H17" s="39"/>
      <c r="I17" s="16"/>
      <c r="J17" s="16"/>
      <c r="K17" s="12"/>
      <c r="L17" s="19"/>
      <c r="M17" s="39"/>
      <c r="N17" s="12"/>
      <c r="O17" s="18"/>
    </row>
    <row r="18" customHeight="1" spans="1:15">
      <c r="A18" s="14"/>
      <c r="B18" s="15"/>
      <c r="C18" s="16"/>
      <c r="D18" s="16"/>
      <c r="E18" s="14"/>
      <c r="F18" s="14"/>
      <c r="G18" s="39"/>
      <c r="H18" s="39"/>
      <c r="I18" s="16"/>
      <c r="J18" s="16"/>
      <c r="K18" s="12"/>
      <c r="L18" s="19"/>
      <c r="M18" s="39"/>
      <c r="N18" s="12"/>
      <c r="O18" s="18"/>
    </row>
    <row r="19" customHeight="1" spans="1:15">
      <c r="A19" s="14"/>
      <c r="B19" s="15"/>
      <c r="C19" s="16"/>
      <c r="D19" s="16"/>
      <c r="E19" s="14"/>
      <c r="F19" s="14"/>
      <c r="G19" s="39"/>
      <c r="H19" s="39"/>
      <c r="I19" s="16"/>
      <c r="J19" s="16"/>
      <c r="K19" s="12"/>
      <c r="L19" s="19"/>
      <c r="M19" s="39"/>
      <c r="N19" s="12"/>
      <c r="O19" s="18"/>
    </row>
    <row r="20" customHeight="1" spans="1:15">
      <c r="A20" s="14"/>
      <c r="B20" s="15"/>
      <c r="C20" s="16"/>
      <c r="D20" s="16"/>
      <c r="E20" s="14"/>
      <c r="F20" s="14"/>
      <c r="G20" s="39"/>
      <c r="H20" s="39"/>
      <c r="I20" s="16"/>
      <c r="J20" s="16"/>
      <c r="K20" s="12"/>
      <c r="L20" s="19"/>
      <c r="M20" s="39"/>
      <c r="N20" s="12"/>
      <c r="O20" s="18"/>
    </row>
    <row r="21" customHeight="1" spans="1:15">
      <c r="A21" s="14"/>
      <c r="B21" s="15"/>
      <c r="C21" s="16"/>
      <c r="D21" s="16"/>
      <c r="E21" s="14"/>
      <c r="F21" s="14"/>
      <c r="G21" s="39"/>
      <c r="H21" s="39"/>
      <c r="I21" s="16"/>
      <c r="J21" s="16"/>
      <c r="K21" s="12"/>
      <c r="L21" s="19"/>
      <c r="M21" s="39"/>
      <c r="N21" s="12"/>
      <c r="O21" s="18"/>
    </row>
    <row r="22" customHeight="1" spans="1:15">
      <c r="A22" s="14"/>
      <c r="B22" s="15"/>
      <c r="C22" s="16"/>
      <c r="D22" s="16"/>
      <c r="E22" s="14"/>
      <c r="F22" s="14"/>
      <c r="G22" s="39"/>
      <c r="H22" s="39"/>
      <c r="I22" s="16"/>
      <c r="J22" s="16"/>
      <c r="K22" s="12"/>
      <c r="L22" s="19"/>
      <c r="M22" s="39"/>
      <c r="N22" s="12"/>
      <c r="O22" s="18"/>
    </row>
    <row r="23" customHeight="1" spans="1:15">
      <c r="A23" s="14"/>
      <c r="B23" s="15"/>
      <c r="C23" s="16"/>
      <c r="D23" s="16"/>
      <c r="E23" s="14"/>
      <c r="F23" s="14"/>
      <c r="G23" s="39"/>
      <c r="H23" s="39"/>
      <c r="I23" s="16"/>
      <c r="J23" s="16"/>
      <c r="K23" s="12"/>
      <c r="L23" s="19"/>
      <c r="M23" s="39"/>
      <c r="N23" s="12"/>
      <c r="O23" s="18"/>
    </row>
    <row r="24" customHeight="1" spans="1:15">
      <c r="A24" s="14"/>
      <c r="B24" s="15"/>
      <c r="C24" s="16"/>
      <c r="D24" s="16"/>
      <c r="E24" s="14"/>
      <c r="F24" s="14"/>
      <c r="G24" s="39"/>
      <c r="H24" s="39"/>
      <c r="I24" s="16"/>
      <c r="J24" s="16"/>
      <c r="K24" s="12"/>
      <c r="L24" s="19"/>
      <c r="M24" s="39"/>
      <c r="N24" s="12"/>
      <c r="O24" s="18"/>
    </row>
    <row r="25" customHeight="1" spans="1:15">
      <c r="A25" s="14"/>
      <c r="B25" s="15"/>
      <c r="C25" s="16"/>
      <c r="D25" s="16"/>
      <c r="E25" s="14"/>
      <c r="F25" s="14"/>
      <c r="G25" s="39"/>
      <c r="H25" s="39"/>
      <c r="I25" s="16"/>
      <c r="J25" s="16"/>
      <c r="K25" s="12"/>
      <c r="L25" s="19"/>
      <c r="M25" s="39"/>
      <c r="N25" s="12"/>
      <c r="O25" s="18"/>
    </row>
    <row r="26" customHeight="1" spans="1:15">
      <c r="A26" s="14"/>
      <c r="B26" s="15"/>
      <c r="C26" s="16"/>
      <c r="D26" s="16"/>
      <c r="E26" s="14"/>
      <c r="F26" s="14"/>
      <c r="G26" s="39"/>
      <c r="H26" s="39"/>
      <c r="I26" s="16"/>
      <c r="J26" s="16"/>
      <c r="K26" s="12"/>
      <c r="L26" s="19"/>
      <c r="M26" s="39"/>
      <c r="N26" s="12"/>
      <c r="O26" s="18"/>
    </row>
    <row r="27" customHeight="1" spans="1:15">
      <c r="A27" s="14"/>
      <c r="B27" s="15"/>
      <c r="C27" s="16"/>
      <c r="D27" s="16"/>
      <c r="E27" s="14"/>
      <c r="F27" s="14"/>
      <c r="G27" s="39"/>
      <c r="H27" s="39"/>
      <c r="I27" s="16"/>
      <c r="J27" s="16"/>
      <c r="K27" s="12"/>
      <c r="L27" s="19"/>
      <c r="M27" s="39"/>
      <c r="N27" s="12"/>
      <c r="O27" s="18"/>
    </row>
    <row r="28" customHeight="1" spans="1:15">
      <c r="A28" s="20" t="s">
        <v>901</v>
      </c>
      <c r="B28" s="21"/>
      <c r="C28" s="16"/>
      <c r="D28" s="16"/>
      <c r="E28" s="14"/>
      <c r="F28" s="14"/>
      <c r="G28" s="39"/>
      <c r="H28" s="39"/>
      <c r="I28" s="39"/>
      <c r="J28" s="39"/>
      <c r="K28" s="19">
        <f>SUM(K7:K27)</f>
        <v>0</v>
      </c>
      <c r="L28" s="19">
        <f>SUM(L7:L27)</f>
        <v>0</v>
      </c>
      <c r="M28" s="39"/>
      <c r="N28" s="19">
        <f>SUM(N7:N27)</f>
        <v>0</v>
      </c>
      <c r="O28" s="18"/>
    </row>
    <row r="29" customHeight="1" spans="1:15">
      <c r="A29" s="22" t="e">
        <f>#REF!&amp;#REF!</f>
        <v>#REF!</v>
      </c>
      <c r="B29" s="9"/>
      <c r="C29" s="9"/>
      <c r="D29" s="9"/>
      <c r="E29" s="9"/>
      <c r="F29" s="9"/>
      <c r="G29" s="23"/>
      <c r="H29" s="23"/>
      <c r="I29" s="23"/>
      <c r="J29" s="23"/>
      <c r="K29" s="23"/>
      <c r="L29" s="9"/>
      <c r="M29" s="23" t="e">
        <f>"评估人员："&amp;#REF!</f>
        <v>#REF!</v>
      </c>
      <c r="N29" s="23"/>
      <c r="O29" s="9"/>
    </row>
    <row r="30" customHeight="1" spans="1:15">
      <c r="A30" s="22" t="e">
        <f>CONCATENATE(#REF!,#REF!,#REF!,#REF!,#REF!,#REF!,#REF!)</f>
        <v>#REF!</v>
      </c>
      <c r="B30" s="9"/>
      <c r="C30" s="9"/>
      <c r="D30" s="9"/>
      <c r="E30" s="9"/>
      <c r="F30" s="9"/>
      <c r="G30" s="23"/>
      <c r="H30" s="23"/>
      <c r="I30" s="23"/>
      <c r="J30" s="23"/>
      <c r="K30" s="23"/>
      <c r="L30" s="9"/>
      <c r="M30" s="23"/>
      <c r="N30" s="23"/>
      <c r="O30" s="9"/>
    </row>
  </sheetData>
  <mergeCells count="4">
    <mergeCell ref="A2:O2"/>
    <mergeCell ref="A3:O3"/>
    <mergeCell ref="A4:O4"/>
    <mergeCell ref="A28:B28"/>
  </mergeCells>
  <dataValidations count="1">
    <dataValidation type="list" allowBlank="1" showInputMessage="1" showErrorMessage="1" sqref="H7:H27">
      <formula1>"信用担保,资产抵押,质押"</formula1>
    </dataValidation>
  </dataValidations>
  <hyperlinks>
    <hyperlink ref="A1" location="索引目录!I6" display="返回索引页"/>
    <hyperlink ref="B1" location="流动负债汇总!B6" display="返回流动负债汇总表"/>
  </hyperlinks>
  <printOptions horizontalCentered="1"/>
  <pageMargins left="0.354166666666667" right="0.354166666666667" top="0.786805555555556" bottom="0.786805555555556" header="1.02361111111111" footer="0.511805555555556"/>
  <pageSetup paperSize="9" scale="85" fitToHeight="0" orientation="landscape" blackAndWhite="1"/>
  <headerFooter alignWithMargins="0">
    <oddHeader>&amp;R&amp;"宋体,常规"&amp;10表&amp;"Times New Roman,常规"5-1
&amp;"宋体,常规"共&amp;"Times New Roman,常规"&amp;N&amp;"宋体,常规"页第&amp;"Times New Roman,常规"&amp;P&amp;"宋体,常规"页</oddHeader>
  </headerFooter>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4.25" customWidth="1"/>
    <col min="2" max="2" width="28.3333333333333" customWidth="1"/>
    <col min="3" max="4" width="10.8333333333333" customWidth="1"/>
    <col min="5" max="5" width="25.75" customWidth="1"/>
    <col min="6" max="6" width="16.5" customWidth="1"/>
    <col min="7" max="7" width="15" customWidth="1" outlineLevel="1"/>
    <col min="8" max="8" width="15.5" customWidth="1"/>
  </cols>
  <sheetData>
    <row r="1" ht="15.6" spans="1:8">
      <c r="A1" s="1" t="s">
        <v>126</v>
      </c>
      <c r="B1" s="2" t="s">
        <v>890</v>
      </c>
      <c r="C1" s="3"/>
      <c r="D1" s="3"/>
      <c r="E1" s="3"/>
      <c r="F1" s="3"/>
      <c r="G1" s="4"/>
      <c r="H1" s="3"/>
    </row>
    <row r="2" ht="30" hidden="1" customHeight="1" spans="1:8">
      <c r="A2" s="5" t="s">
        <v>902</v>
      </c>
      <c r="B2" s="5"/>
      <c r="C2" s="5"/>
      <c r="D2" s="5"/>
      <c r="E2" s="5"/>
      <c r="F2" s="5"/>
      <c r="G2" s="5"/>
      <c r="H2" s="5"/>
    </row>
    <row r="3" ht="30" customHeight="1" spans="1:8">
      <c r="A3" s="5" t="s">
        <v>903</v>
      </c>
      <c r="B3" s="5"/>
      <c r="C3" s="5"/>
      <c r="D3" s="5"/>
      <c r="E3" s="5"/>
      <c r="F3" s="5"/>
      <c r="G3" s="5"/>
      <c r="H3" s="5"/>
    </row>
    <row r="4" ht="14.15" customHeight="1" spans="1:8">
      <c r="A4" s="6" t="e">
        <f>CONCATENATE(#REF!,#REF!,#REF!,#REF!,#REF!,#REF!,#REF!)</f>
        <v>#REF!</v>
      </c>
      <c r="B4" s="6"/>
      <c r="C4" s="6"/>
      <c r="D4" s="6"/>
      <c r="E4" s="6"/>
      <c r="F4" s="6"/>
      <c r="G4" s="6"/>
      <c r="H4" s="7"/>
    </row>
    <row r="5" customHeight="1" spans="1:8">
      <c r="A5" s="8" t="e">
        <f>#REF!&amp;#REF!</f>
        <v>#REF!</v>
      </c>
      <c r="B5" s="9"/>
      <c r="C5" s="9"/>
      <c r="D5" s="9"/>
      <c r="E5" s="9"/>
      <c r="F5" s="9"/>
      <c r="G5" s="10"/>
      <c r="H5" s="11" t="s">
        <v>159</v>
      </c>
    </row>
    <row r="6" ht="28" customHeight="1" spans="1:8">
      <c r="A6" s="12" t="s">
        <v>161</v>
      </c>
      <c r="B6" s="12" t="s">
        <v>323</v>
      </c>
      <c r="C6" s="12" t="s">
        <v>335</v>
      </c>
      <c r="D6" s="12" t="s">
        <v>555</v>
      </c>
      <c r="E6" s="12" t="s">
        <v>334</v>
      </c>
      <c r="F6" s="13" t="s">
        <v>196</v>
      </c>
      <c r="G6" s="12" t="s">
        <v>197</v>
      </c>
      <c r="H6" s="12" t="s">
        <v>164</v>
      </c>
    </row>
    <row r="7" customHeight="1" spans="1:8">
      <c r="A7" s="14"/>
      <c r="B7" s="37"/>
      <c r="C7" s="16"/>
      <c r="D7" s="16"/>
      <c r="E7" s="14"/>
      <c r="F7" s="17"/>
      <c r="G7" s="12"/>
      <c r="H7" s="18"/>
    </row>
    <row r="8" customHeight="1" spans="1:8">
      <c r="A8" s="14"/>
      <c r="B8" s="15"/>
      <c r="C8" s="16"/>
      <c r="D8" s="16"/>
      <c r="E8" s="14"/>
      <c r="F8" s="17"/>
      <c r="G8" s="56"/>
      <c r="H8" s="18"/>
    </row>
    <row r="9" customHeight="1" spans="1:8">
      <c r="A9" s="14"/>
      <c r="B9" s="15"/>
      <c r="C9" s="16"/>
      <c r="D9" s="16"/>
      <c r="E9" s="14"/>
      <c r="F9" s="17"/>
      <c r="G9" s="56"/>
      <c r="H9" s="18"/>
    </row>
    <row r="10" customHeight="1" spans="1:8">
      <c r="A10" s="14"/>
      <c r="B10" s="15"/>
      <c r="C10" s="16"/>
      <c r="D10" s="16"/>
      <c r="E10" s="14"/>
      <c r="F10" s="19"/>
      <c r="G10" s="56"/>
      <c r="H10" s="18"/>
    </row>
    <row r="11" customHeight="1" spans="1:8">
      <c r="A11" s="14"/>
      <c r="B11" s="15"/>
      <c r="C11" s="16"/>
      <c r="D11" s="16"/>
      <c r="E11" s="14"/>
      <c r="F11" s="19"/>
      <c r="G11" s="56"/>
      <c r="H11" s="18"/>
    </row>
    <row r="12" customHeight="1" spans="1:8">
      <c r="A12" s="14"/>
      <c r="B12" s="15"/>
      <c r="C12" s="16"/>
      <c r="D12" s="16"/>
      <c r="E12" s="14"/>
      <c r="F12" s="19"/>
      <c r="G12" s="56"/>
      <c r="H12" s="18"/>
    </row>
    <row r="13" customHeight="1" spans="1:8">
      <c r="A13" s="14"/>
      <c r="B13" s="15"/>
      <c r="C13" s="16"/>
      <c r="D13" s="16"/>
      <c r="E13" s="14"/>
      <c r="F13" s="19"/>
      <c r="G13" s="56"/>
      <c r="H13" s="18"/>
    </row>
    <row r="14" customHeight="1" spans="1:8">
      <c r="A14" s="14"/>
      <c r="B14" s="15"/>
      <c r="C14" s="16"/>
      <c r="D14" s="16"/>
      <c r="E14" s="14"/>
      <c r="F14" s="19"/>
      <c r="G14" s="56"/>
      <c r="H14" s="18"/>
    </row>
    <row r="15" customHeight="1" spans="1:8">
      <c r="A15" s="14"/>
      <c r="B15" s="15"/>
      <c r="C15" s="16"/>
      <c r="D15" s="16"/>
      <c r="E15" s="14"/>
      <c r="F15" s="19"/>
      <c r="G15" s="56"/>
      <c r="H15" s="18"/>
    </row>
    <row r="16" customHeight="1" spans="1:8">
      <c r="A16" s="14"/>
      <c r="B16" s="15"/>
      <c r="C16" s="16"/>
      <c r="D16" s="16"/>
      <c r="E16" s="14"/>
      <c r="F16" s="19"/>
      <c r="G16" s="56"/>
      <c r="H16" s="18"/>
    </row>
    <row r="17" customHeight="1" spans="1:8">
      <c r="A17" s="14"/>
      <c r="B17" s="15"/>
      <c r="C17" s="16"/>
      <c r="D17" s="16"/>
      <c r="E17" s="14"/>
      <c r="F17" s="19"/>
      <c r="G17" s="56"/>
      <c r="H17" s="18"/>
    </row>
    <row r="18" customHeight="1" spans="1:8">
      <c r="A18" s="14"/>
      <c r="B18" s="15"/>
      <c r="C18" s="16"/>
      <c r="D18" s="16"/>
      <c r="E18" s="14"/>
      <c r="F18" s="19"/>
      <c r="G18" s="56"/>
      <c r="H18" s="18"/>
    </row>
    <row r="19" customHeight="1" spans="1:8">
      <c r="A19" s="14"/>
      <c r="B19" s="15"/>
      <c r="C19" s="16"/>
      <c r="D19" s="16"/>
      <c r="E19" s="14"/>
      <c r="F19" s="19"/>
      <c r="G19" s="56"/>
      <c r="H19" s="18"/>
    </row>
    <row r="20" customHeight="1" spans="1:8">
      <c r="A20" s="14"/>
      <c r="B20" s="15"/>
      <c r="C20" s="16"/>
      <c r="D20" s="16"/>
      <c r="E20" s="14"/>
      <c r="F20" s="19"/>
      <c r="G20" s="56"/>
      <c r="H20" s="18"/>
    </row>
    <row r="21" customHeight="1" spans="1:8">
      <c r="A21" s="14"/>
      <c r="B21" s="15"/>
      <c r="C21" s="16"/>
      <c r="D21" s="16"/>
      <c r="E21" s="14"/>
      <c r="F21" s="19"/>
      <c r="G21" s="56"/>
      <c r="H21" s="18"/>
    </row>
    <row r="22" customHeight="1" spans="1:8">
      <c r="A22" s="14"/>
      <c r="B22" s="15"/>
      <c r="C22" s="16"/>
      <c r="D22" s="16"/>
      <c r="E22" s="14"/>
      <c r="F22" s="19"/>
      <c r="G22" s="56"/>
      <c r="H22" s="18"/>
    </row>
    <row r="23" customHeight="1" spans="1:8">
      <c r="A23" s="14"/>
      <c r="B23" s="15"/>
      <c r="C23" s="16"/>
      <c r="D23" s="16"/>
      <c r="E23" s="14"/>
      <c r="F23" s="19"/>
      <c r="G23" s="56"/>
      <c r="H23" s="18"/>
    </row>
    <row r="24" customHeight="1" spans="1:8">
      <c r="A24" s="14"/>
      <c r="B24" s="15"/>
      <c r="C24" s="16"/>
      <c r="D24" s="16"/>
      <c r="E24" s="14"/>
      <c r="F24" s="19"/>
      <c r="G24" s="56"/>
      <c r="H24" s="18"/>
    </row>
    <row r="25" customHeight="1" spans="1:8">
      <c r="A25" s="14"/>
      <c r="B25" s="15"/>
      <c r="C25" s="16"/>
      <c r="D25" s="16"/>
      <c r="E25" s="14"/>
      <c r="F25" s="19"/>
      <c r="G25" s="56"/>
      <c r="H25" s="18"/>
    </row>
    <row r="26" customHeight="1" spans="1:8">
      <c r="A26" s="14"/>
      <c r="B26" s="15"/>
      <c r="C26" s="16"/>
      <c r="D26" s="16"/>
      <c r="E26" s="14"/>
      <c r="F26" s="19"/>
      <c r="G26" s="56"/>
      <c r="H26" s="18"/>
    </row>
    <row r="27" customHeight="1" spans="1:8">
      <c r="A27" s="14"/>
      <c r="B27" s="15"/>
      <c r="C27" s="16"/>
      <c r="D27" s="16"/>
      <c r="E27" s="14"/>
      <c r="F27" s="19"/>
      <c r="G27" s="56"/>
      <c r="H27" s="18"/>
    </row>
    <row r="28" customHeight="1" spans="1:8">
      <c r="A28" s="20" t="s">
        <v>904</v>
      </c>
      <c r="B28" s="21"/>
      <c r="C28" s="16"/>
      <c r="D28" s="16"/>
      <c r="E28" s="14"/>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hyperlinks>
    <hyperlink ref="A1" location="索引目录!I7" display="返回索引页"/>
    <hyperlink ref="B1" location="流动负债汇总!B7" display="返回流动负债汇总表"/>
  </hyperlinks>
  <printOptions horizontalCentered="1"/>
  <pageMargins left="0.354166666666667" right="0.354166666666667" top="0.786805555555556" bottom="0.786805555555556" header="1.02361111111111" footer="0.511805555555556"/>
  <pageSetup paperSize="9" fitToHeight="0" orientation="landscape"/>
  <headerFooter alignWithMargins="0">
    <oddHeader>&amp;R&amp;"宋体,常规"&amp;10表&amp;"Times New Roman,常规"5-2
&amp;"宋体,常规"共&amp;"Times New Roman,常规"&amp;N&amp;"宋体,常规"页第&amp;"Times New Roman,常规"&amp;P&amp;"宋体,常规"页</oddHeader>
  </headerFooter>
  <legacy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5.5" customWidth="1"/>
    <col min="2" max="2" width="37.3333333333333" customWidth="1"/>
    <col min="3" max="4" width="10.8333333333333" customWidth="1"/>
    <col min="6" max="6" width="16" customWidth="1"/>
    <col min="7" max="7" width="15" customWidth="1" outlineLevel="1"/>
    <col min="8" max="8" width="21.0833333333333" customWidth="1"/>
  </cols>
  <sheetData>
    <row r="1" ht="15.6" spans="1:8">
      <c r="A1" s="1" t="s">
        <v>126</v>
      </c>
      <c r="B1" s="2" t="s">
        <v>890</v>
      </c>
      <c r="C1" s="3"/>
      <c r="D1" s="3"/>
      <c r="E1" s="3"/>
      <c r="F1" s="3"/>
      <c r="G1" s="4"/>
      <c r="H1" s="3"/>
    </row>
    <row r="2" ht="30" hidden="1" customHeight="1" spans="1:8">
      <c r="A2" s="5" t="s">
        <v>905</v>
      </c>
      <c r="B2" s="5"/>
      <c r="C2" s="5"/>
      <c r="D2" s="5"/>
      <c r="E2" s="5"/>
      <c r="F2" s="5"/>
      <c r="G2" s="5"/>
      <c r="H2" s="5"/>
    </row>
    <row r="3" ht="30" customHeight="1" spans="1:8">
      <c r="A3" s="5" t="s">
        <v>906</v>
      </c>
      <c r="B3" s="5"/>
      <c r="C3" s="5"/>
      <c r="D3" s="5"/>
      <c r="E3" s="5"/>
      <c r="F3" s="5"/>
      <c r="G3" s="5"/>
      <c r="H3" s="5"/>
    </row>
    <row r="4" ht="14.15" customHeight="1" spans="1:8">
      <c r="A4" s="6" t="e">
        <f>CONCATENATE(#REF!,#REF!,#REF!,#REF!,#REF!,#REF!,#REF!)</f>
        <v>#REF!</v>
      </c>
      <c r="B4" s="6"/>
      <c r="C4" s="6"/>
      <c r="D4" s="6"/>
      <c r="E4" s="6"/>
      <c r="F4" s="6"/>
      <c r="G4" s="7"/>
      <c r="H4" s="7"/>
    </row>
    <row r="5" customHeight="1" spans="1:8">
      <c r="A5" s="8" t="e">
        <f>#REF!&amp;#REF!</f>
        <v>#REF!</v>
      </c>
      <c r="B5" s="9"/>
      <c r="C5" s="9"/>
      <c r="D5" s="9"/>
      <c r="E5" s="9"/>
      <c r="F5" s="9"/>
      <c r="G5" s="10"/>
      <c r="H5" s="11" t="s">
        <v>159</v>
      </c>
    </row>
    <row r="6" ht="28" customHeight="1" spans="1:8">
      <c r="A6" s="12" t="s">
        <v>161</v>
      </c>
      <c r="B6" s="12" t="s">
        <v>323</v>
      </c>
      <c r="C6" s="12" t="s">
        <v>335</v>
      </c>
      <c r="D6" s="12" t="s">
        <v>555</v>
      </c>
      <c r="E6" s="12" t="s">
        <v>313</v>
      </c>
      <c r="F6" s="13" t="s">
        <v>196</v>
      </c>
      <c r="G6" s="12" t="s">
        <v>197</v>
      </c>
      <c r="H6" s="12" t="s">
        <v>164</v>
      </c>
    </row>
    <row r="7" customHeight="1" spans="1:8">
      <c r="A7" s="14"/>
      <c r="B7" s="37"/>
      <c r="C7" s="16"/>
      <c r="D7" s="16"/>
      <c r="E7" s="14"/>
      <c r="F7" s="19"/>
      <c r="G7" s="12"/>
      <c r="H7" s="18"/>
    </row>
    <row r="8" customHeight="1" spans="1:8">
      <c r="A8" s="14"/>
      <c r="B8" s="15"/>
      <c r="C8" s="16"/>
      <c r="D8" s="16"/>
      <c r="E8" s="14"/>
      <c r="F8" s="19"/>
      <c r="G8" s="56"/>
      <c r="H8" s="18"/>
    </row>
    <row r="9" customHeight="1" spans="1:8">
      <c r="A9" s="14"/>
      <c r="B9" s="15"/>
      <c r="C9" s="16"/>
      <c r="D9" s="16"/>
      <c r="E9" s="14"/>
      <c r="F9" s="19"/>
      <c r="G9" s="56"/>
      <c r="H9" s="18"/>
    </row>
    <row r="10" customHeight="1" spans="1:8">
      <c r="A10" s="14"/>
      <c r="B10" s="15"/>
      <c r="C10" s="16"/>
      <c r="D10" s="16"/>
      <c r="E10" s="14"/>
      <c r="F10" s="19"/>
      <c r="G10" s="56"/>
      <c r="H10" s="18"/>
    </row>
    <row r="11" customHeight="1" spans="1:8">
      <c r="A11" s="14"/>
      <c r="B11" s="15"/>
      <c r="C11" s="16"/>
      <c r="D11" s="16"/>
      <c r="E11" s="14"/>
      <c r="F11" s="19"/>
      <c r="G11" s="56"/>
      <c r="H11" s="18"/>
    </row>
    <row r="12" customHeight="1" spans="1:8">
      <c r="A12" s="14"/>
      <c r="B12" s="15"/>
      <c r="C12" s="16"/>
      <c r="D12" s="16"/>
      <c r="E12" s="14"/>
      <c r="F12" s="19"/>
      <c r="G12" s="56"/>
      <c r="H12" s="18"/>
    </row>
    <row r="13" customHeight="1" spans="1:8">
      <c r="A13" s="14"/>
      <c r="B13" s="15"/>
      <c r="C13" s="16"/>
      <c r="D13" s="16"/>
      <c r="E13" s="14"/>
      <c r="F13" s="19"/>
      <c r="G13" s="56"/>
      <c r="H13" s="18"/>
    </row>
    <row r="14" customHeight="1" spans="1:8">
      <c r="A14" s="14"/>
      <c r="B14" s="15"/>
      <c r="C14" s="16"/>
      <c r="D14" s="16"/>
      <c r="E14" s="14"/>
      <c r="F14" s="19"/>
      <c r="G14" s="56"/>
      <c r="H14" s="18"/>
    </row>
    <row r="15" customHeight="1" spans="1:8">
      <c r="A15" s="14"/>
      <c r="B15" s="15"/>
      <c r="C15" s="16"/>
      <c r="D15" s="16"/>
      <c r="E15" s="14"/>
      <c r="F15" s="19"/>
      <c r="G15" s="56"/>
      <c r="H15" s="18"/>
    </row>
    <row r="16" customHeight="1" spans="1:8">
      <c r="A16" s="14"/>
      <c r="B16" s="15"/>
      <c r="C16" s="16"/>
      <c r="D16" s="16"/>
      <c r="E16" s="14"/>
      <c r="F16" s="19"/>
      <c r="G16" s="56"/>
      <c r="H16" s="18"/>
    </row>
    <row r="17" customHeight="1" spans="1:8">
      <c r="A17" s="14"/>
      <c r="B17" s="15"/>
      <c r="C17" s="16"/>
      <c r="D17" s="16"/>
      <c r="E17" s="14"/>
      <c r="F17" s="19"/>
      <c r="G17" s="56"/>
      <c r="H17" s="18"/>
    </row>
    <row r="18" customHeight="1" spans="1:8">
      <c r="A18" s="14"/>
      <c r="B18" s="15"/>
      <c r="C18" s="16"/>
      <c r="D18" s="16"/>
      <c r="E18" s="14"/>
      <c r="F18" s="19"/>
      <c r="G18" s="56"/>
      <c r="H18" s="18"/>
    </row>
    <row r="19" customHeight="1" spans="1:8">
      <c r="A19" s="14"/>
      <c r="B19" s="15"/>
      <c r="C19" s="16"/>
      <c r="D19" s="16"/>
      <c r="E19" s="14"/>
      <c r="F19" s="19"/>
      <c r="G19" s="56"/>
      <c r="H19" s="18"/>
    </row>
    <row r="20" customHeight="1" spans="1:8">
      <c r="A20" s="14"/>
      <c r="B20" s="15"/>
      <c r="C20" s="16"/>
      <c r="D20" s="16"/>
      <c r="E20" s="14"/>
      <c r="F20" s="19"/>
      <c r="G20" s="56"/>
      <c r="H20" s="18"/>
    </row>
    <row r="21" customHeight="1" spans="1:8">
      <c r="A21" s="14"/>
      <c r="B21" s="15"/>
      <c r="C21" s="16"/>
      <c r="D21" s="16"/>
      <c r="E21" s="14"/>
      <c r="F21" s="19"/>
      <c r="G21" s="56"/>
      <c r="H21" s="18"/>
    </row>
    <row r="22" customHeight="1" spans="1:8">
      <c r="A22" s="14"/>
      <c r="B22" s="15"/>
      <c r="C22" s="16"/>
      <c r="D22" s="16"/>
      <c r="E22" s="14"/>
      <c r="F22" s="19"/>
      <c r="G22" s="56"/>
      <c r="H22" s="18"/>
    </row>
    <row r="23" customHeight="1" spans="1:8">
      <c r="A23" s="14"/>
      <c r="B23" s="15"/>
      <c r="C23" s="16"/>
      <c r="D23" s="16"/>
      <c r="E23" s="14"/>
      <c r="F23" s="19"/>
      <c r="G23" s="56"/>
      <c r="H23" s="18"/>
    </row>
    <row r="24" customHeight="1" spans="1:8">
      <c r="A24" s="14"/>
      <c r="B24" s="15"/>
      <c r="C24" s="16"/>
      <c r="D24" s="16"/>
      <c r="E24" s="14"/>
      <c r="F24" s="19"/>
      <c r="G24" s="56"/>
      <c r="H24" s="18"/>
    </row>
    <row r="25" customHeight="1" spans="1:8">
      <c r="A25" s="14"/>
      <c r="B25" s="15"/>
      <c r="C25" s="16"/>
      <c r="D25" s="16"/>
      <c r="E25" s="14"/>
      <c r="F25" s="19"/>
      <c r="G25" s="56"/>
      <c r="H25" s="18"/>
    </row>
    <row r="26" customHeight="1" spans="1:8">
      <c r="A26" s="14"/>
      <c r="B26" s="15"/>
      <c r="C26" s="16"/>
      <c r="D26" s="16"/>
      <c r="E26" s="14"/>
      <c r="F26" s="19"/>
      <c r="G26" s="56"/>
      <c r="H26" s="18"/>
    </row>
    <row r="27" customHeight="1" spans="1:8">
      <c r="A27" s="14"/>
      <c r="B27" s="15"/>
      <c r="C27" s="16"/>
      <c r="D27" s="16"/>
      <c r="E27" s="14"/>
      <c r="F27" s="19"/>
      <c r="G27" s="56"/>
      <c r="H27" s="18"/>
    </row>
    <row r="28" customHeight="1" spans="1:8">
      <c r="A28" s="20" t="s">
        <v>907</v>
      </c>
      <c r="B28" s="21"/>
      <c r="C28" s="16"/>
      <c r="D28" s="16"/>
      <c r="E28" s="14"/>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hyperlinks>
    <hyperlink ref="A1" location="索引目录!I8" display="返回索引页"/>
    <hyperlink ref="B1" location="流动负债汇总!B8" display="返回流动负债汇总表"/>
  </hyperlinks>
  <printOptions horizontalCentered="1"/>
  <pageMargins left="0.354166666666667" right="0.354166666666667" top="0.786805555555556" bottom="0.786805555555556" header="1.02361111111111" footer="0.511805555555556"/>
  <pageSetup paperSize="9" fitToHeight="0" orientation="landscape"/>
  <headerFooter alignWithMargins="0">
    <oddHeader>&amp;R&amp;"宋体,常规"&amp;10表&amp;"Times New Roman,常规"5-3
&amp;"宋体,常规"共&amp;"Times New Roman,常规"&amp;N&amp;"宋体,常规"页第&amp;"Times New Roman,常规"&amp;P&amp;"宋体,常规"页</oddHeader>
  </headerFooter>
  <legacyDrawing r:id="rId2"/>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9.08333333333333" customWidth="1"/>
    <col min="2" max="2" width="35.0833333333333" customWidth="1"/>
    <col min="3" max="3" width="13.75" customWidth="1"/>
    <col min="4" max="4" width="22.5833333333333" customWidth="1"/>
    <col min="5" max="5" width="16" customWidth="1"/>
    <col min="6" max="6" width="15" customWidth="1" outlineLevel="1"/>
    <col min="7" max="7" width="21.5833333333333" customWidth="1"/>
  </cols>
  <sheetData>
    <row r="1" ht="15.6" spans="1:7">
      <c r="A1" s="1" t="s">
        <v>126</v>
      </c>
      <c r="B1" s="2" t="s">
        <v>890</v>
      </c>
      <c r="C1" s="2"/>
      <c r="D1" s="3"/>
      <c r="E1" s="3"/>
      <c r="F1" s="4"/>
      <c r="G1" s="3"/>
    </row>
    <row r="2" ht="30" hidden="1" customHeight="1" spans="1:7">
      <c r="A2" s="5" t="s">
        <v>908</v>
      </c>
      <c r="B2" s="5"/>
      <c r="C2" s="5"/>
      <c r="D2" s="5"/>
      <c r="E2" s="5"/>
      <c r="F2" s="5"/>
      <c r="G2" s="5"/>
    </row>
    <row r="3" ht="30" customHeight="1" spans="1:7">
      <c r="A3" s="5" t="s">
        <v>909</v>
      </c>
      <c r="B3" s="5"/>
      <c r="C3" s="5"/>
      <c r="D3" s="5"/>
      <c r="E3" s="5"/>
      <c r="F3" s="5"/>
      <c r="G3" s="5"/>
    </row>
    <row r="4" ht="14.15" customHeight="1" spans="1:7">
      <c r="A4" s="6" t="e">
        <f>CONCATENATE(#REF!,#REF!,#REF!,#REF!,#REF!,#REF!,#REF!)</f>
        <v>#REF!</v>
      </c>
      <c r="B4" s="6"/>
      <c r="C4" s="6"/>
      <c r="D4" s="6"/>
      <c r="E4" s="6"/>
      <c r="F4" s="6"/>
      <c r="G4" s="6"/>
    </row>
    <row r="5" customHeight="1" spans="1:7">
      <c r="A5" s="8" t="e">
        <f>#REF!&amp;#REF!</f>
        <v>#REF!</v>
      </c>
      <c r="B5" s="9"/>
      <c r="C5" s="9"/>
      <c r="D5" s="9"/>
      <c r="E5" s="9"/>
      <c r="F5" s="10"/>
      <c r="G5" s="11" t="s">
        <v>159</v>
      </c>
    </row>
    <row r="6" ht="28.5" customHeight="1" spans="1:7">
      <c r="A6" s="31" t="s">
        <v>161</v>
      </c>
      <c r="B6" s="31" t="s">
        <v>323</v>
      </c>
      <c r="C6" s="12" t="s">
        <v>335</v>
      </c>
      <c r="D6" s="12" t="s">
        <v>334</v>
      </c>
      <c r="E6" s="13" t="s">
        <v>196</v>
      </c>
      <c r="F6" s="12" t="s">
        <v>197</v>
      </c>
      <c r="G6" s="61" t="s">
        <v>164</v>
      </c>
    </row>
    <row r="7" ht="18" customHeight="1" spans="1:7">
      <c r="A7" s="31"/>
      <c r="B7" s="31"/>
      <c r="C7" s="16"/>
      <c r="D7" s="66"/>
      <c r="E7" s="19"/>
      <c r="F7" s="12"/>
      <c r="G7" s="61"/>
    </row>
    <row r="8" customHeight="1" spans="1:7">
      <c r="A8" s="14"/>
      <c r="B8" s="15"/>
      <c r="C8" s="16"/>
      <c r="D8" s="66"/>
      <c r="E8" s="19"/>
      <c r="F8" s="56"/>
      <c r="G8" s="18"/>
    </row>
    <row r="9" customHeight="1" spans="1:7">
      <c r="A9" s="14"/>
      <c r="B9" s="15"/>
      <c r="C9" s="16"/>
      <c r="D9" s="66"/>
      <c r="E9" s="19"/>
      <c r="F9" s="56"/>
      <c r="G9" s="18"/>
    </row>
    <row r="10" customHeight="1" spans="1:7">
      <c r="A10" s="14"/>
      <c r="B10" s="15"/>
      <c r="C10" s="16"/>
      <c r="D10" s="66"/>
      <c r="E10" s="19"/>
      <c r="F10" s="56"/>
      <c r="G10" s="18"/>
    </row>
    <row r="11" customHeight="1" spans="1:7">
      <c r="A11" s="14"/>
      <c r="B11" s="15"/>
      <c r="C11" s="16"/>
      <c r="D11" s="66"/>
      <c r="E11" s="19"/>
      <c r="F11" s="56"/>
      <c r="G11" s="18"/>
    </row>
    <row r="12" customHeight="1" spans="1:7">
      <c r="A12" s="14"/>
      <c r="B12" s="65"/>
      <c r="C12" s="67"/>
      <c r="D12" s="66"/>
      <c r="E12" s="19"/>
      <c r="F12" s="56"/>
      <c r="G12" s="68"/>
    </row>
    <row r="13" customHeight="1" spans="1:7">
      <c r="A13" s="14"/>
      <c r="B13" s="15"/>
      <c r="C13" s="16"/>
      <c r="D13" s="66"/>
      <c r="E13" s="19"/>
      <c r="F13" s="56"/>
      <c r="G13" s="18"/>
    </row>
    <row r="14" customHeight="1" spans="1:7">
      <c r="A14" s="14"/>
      <c r="B14" s="15"/>
      <c r="C14" s="16"/>
      <c r="D14" s="66"/>
      <c r="E14" s="19"/>
      <c r="F14" s="56"/>
      <c r="G14" s="18"/>
    </row>
    <row r="15" customHeight="1" spans="1:7">
      <c r="A15" s="14"/>
      <c r="B15" s="15"/>
      <c r="C15" s="16"/>
      <c r="D15" s="66"/>
      <c r="E15" s="19"/>
      <c r="F15" s="56"/>
      <c r="G15" s="18"/>
    </row>
    <row r="16" customHeight="1" spans="1:7">
      <c r="A16" s="14"/>
      <c r="B16" s="15"/>
      <c r="C16" s="16"/>
      <c r="D16" s="66"/>
      <c r="E16" s="19"/>
      <c r="F16" s="56"/>
      <c r="G16" s="18"/>
    </row>
    <row r="17" customHeight="1" spans="1:7">
      <c r="A17" s="14"/>
      <c r="B17" s="15"/>
      <c r="C17" s="16"/>
      <c r="D17" s="66"/>
      <c r="E17" s="19"/>
      <c r="F17" s="56"/>
      <c r="G17" s="18"/>
    </row>
    <row r="18" customHeight="1" spans="1:7">
      <c r="A18" s="14"/>
      <c r="B18" s="15"/>
      <c r="C18" s="16"/>
      <c r="D18" s="66"/>
      <c r="E18" s="19"/>
      <c r="F18" s="56"/>
      <c r="G18" s="18"/>
    </row>
    <row r="19" customHeight="1" spans="1:7">
      <c r="A19" s="14"/>
      <c r="B19" s="15"/>
      <c r="C19" s="16"/>
      <c r="D19" s="66"/>
      <c r="E19" s="19"/>
      <c r="F19" s="56"/>
      <c r="G19" s="18"/>
    </row>
    <row r="20" customHeight="1" spans="1:7">
      <c r="A20" s="14"/>
      <c r="B20" s="15"/>
      <c r="C20" s="16"/>
      <c r="D20" s="66"/>
      <c r="E20" s="19"/>
      <c r="F20" s="56"/>
      <c r="G20" s="18"/>
    </row>
    <row r="21" customHeight="1" spans="1:7">
      <c r="A21" s="14"/>
      <c r="B21" s="15"/>
      <c r="C21" s="16"/>
      <c r="D21" s="66"/>
      <c r="E21" s="19"/>
      <c r="F21" s="56"/>
      <c r="G21" s="18"/>
    </row>
    <row r="22" customHeight="1" spans="1:7">
      <c r="A22" s="14"/>
      <c r="B22" s="15"/>
      <c r="C22" s="16"/>
      <c r="D22" s="66"/>
      <c r="E22" s="19"/>
      <c r="F22" s="56"/>
      <c r="G22" s="18"/>
    </row>
    <row r="23" customHeight="1" spans="1:7">
      <c r="A23" s="14"/>
      <c r="B23" s="15"/>
      <c r="C23" s="16"/>
      <c r="D23" s="66"/>
      <c r="E23" s="19"/>
      <c r="F23" s="56"/>
      <c r="G23" s="18"/>
    </row>
    <row r="24" customHeight="1" spans="1:7">
      <c r="A24" s="14"/>
      <c r="B24" s="15"/>
      <c r="C24" s="16"/>
      <c r="D24" s="66"/>
      <c r="E24" s="19"/>
      <c r="F24" s="56"/>
      <c r="G24" s="18"/>
    </row>
    <row r="25" customHeight="1" spans="1:7">
      <c r="A25" s="14"/>
      <c r="B25" s="15"/>
      <c r="C25" s="16"/>
      <c r="D25" s="66"/>
      <c r="E25" s="19"/>
      <c r="F25" s="56"/>
      <c r="G25" s="18"/>
    </row>
    <row r="26" customHeight="1" spans="1:7">
      <c r="A26" s="14"/>
      <c r="B26" s="15"/>
      <c r="C26" s="16"/>
      <c r="D26" s="66"/>
      <c r="E26" s="19"/>
      <c r="F26" s="56"/>
      <c r="G26" s="18"/>
    </row>
    <row r="27" customHeight="1" spans="1:7">
      <c r="A27" s="14"/>
      <c r="B27" s="15"/>
      <c r="C27" s="16"/>
      <c r="D27" s="66"/>
      <c r="E27" s="19"/>
      <c r="F27" s="56"/>
      <c r="G27" s="18"/>
    </row>
    <row r="28" customHeight="1" spans="1:7">
      <c r="A28" s="20" t="s">
        <v>855</v>
      </c>
      <c r="B28" s="21"/>
      <c r="C28" s="21"/>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9" display="返回索引页"/>
    <hyperlink ref="B1" location="流动负债汇总!B9" display="返回流动负债汇总表"/>
  </hyperlinks>
  <printOptions horizontalCentered="1"/>
  <pageMargins left="0.354166666666667" right="0.354166666666667" top="0.786805555555556" bottom="0.786805555555556" header="1.02361111111111" footer="0.511805555555556"/>
  <pageSetup paperSize="9" scale="98" fitToHeight="0" orientation="landscape"/>
  <headerFooter alignWithMargins="0">
    <oddHeader>&amp;R&amp;"宋体,常规"&amp;10表&amp;"Times New Roman,常规"5-4
&amp;"宋体,常规"共&amp;"Times New Roman,常规"&amp;N&amp;"宋体,常规"页第&amp;"Times New Roman,常规"&amp;P&amp;"宋体,常规"页</oddHeader>
  </headerFooter>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1.8333333333333" customWidth="1"/>
    <col min="3" max="3" width="13.75" customWidth="1"/>
    <col min="4" max="4" width="22.5833333333333" customWidth="1"/>
    <col min="5" max="5" width="16" customWidth="1"/>
    <col min="6" max="6" width="15" customWidth="1" outlineLevel="1"/>
    <col min="7" max="7" width="21.5833333333333" customWidth="1"/>
  </cols>
  <sheetData>
    <row r="1" ht="15.6" spans="1:7">
      <c r="A1" s="1" t="s">
        <v>126</v>
      </c>
      <c r="B1" s="2" t="s">
        <v>890</v>
      </c>
      <c r="C1" s="2"/>
      <c r="D1" s="3"/>
      <c r="E1" s="3"/>
      <c r="F1" s="4"/>
      <c r="G1" s="3"/>
    </row>
    <row r="2" ht="30" hidden="1" customHeight="1" spans="1:7">
      <c r="A2" s="5" t="s">
        <v>910</v>
      </c>
      <c r="B2" s="5"/>
      <c r="C2" s="5"/>
      <c r="D2" s="5"/>
      <c r="E2" s="5"/>
      <c r="F2" s="5"/>
      <c r="G2" s="5"/>
    </row>
    <row r="3" ht="30" customHeight="1" spans="1:7">
      <c r="A3" s="5" t="s">
        <v>911</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7" customHeight="1" spans="1:7">
      <c r="A6" s="31" t="s">
        <v>161</v>
      </c>
      <c r="B6" s="31" t="s">
        <v>323</v>
      </c>
      <c r="C6" s="12" t="s">
        <v>335</v>
      </c>
      <c r="D6" s="12" t="s">
        <v>334</v>
      </c>
      <c r="E6" s="13" t="s">
        <v>196</v>
      </c>
      <c r="F6" s="12" t="s">
        <v>197</v>
      </c>
      <c r="G6" s="61" t="s">
        <v>164</v>
      </c>
    </row>
    <row r="7" ht="18" customHeight="1" spans="1:7">
      <c r="A7" s="31"/>
      <c r="B7" s="31"/>
      <c r="C7" s="16"/>
      <c r="D7" s="61"/>
      <c r="E7" s="19"/>
      <c r="F7" s="12"/>
      <c r="G7" s="61"/>
    </row>
    <row r="8" customHeight="1" spans="1:7">
      <c r="A8" s="14"/>
      <c r="B8" s="65"/>
      <c r="C8" s="16"/>
      <c r="D8" s="61"/>
      <c r="E8" s="19"/>
      <c r="F8" s="56"/>
      <c r="G8" s="18"/>
    </row>
    <row r="9" customHeight="1" spans="1:7">
      <c r="A9" s="14"/>
      <c r="B9" s="15"/>
      <c r="C9" s="16"/>
      <c r="D9" s="61"/>
      <c r="E9" s="19"/>
      <c r="F9" s="56"/>
      <c r="G9" s="18"/>
    </row>
    <row r="10" customHeight="1" spans="1:7">
      <c r="A10" s="14"/>
      <c r="B10" s="15"/>
      <c r="C10" s="16"/>
      <c r="D10" s="61"/>
      <c r="E10" s="19"/>
      <c r="F10" s="56"/>
      <c r="G10" s="18"/>
    </row>
    <row r="11" customHeight="1" spans="1:7">
      <c r="A11" s="14"/>
      <c r="B11" s="15"/>
      <c r="C11" s="16"/>
      <c r="D11" s="61"/>
      <c r="E11" s="19"/>
      <c r="F11" s="56"/>
      <c r="G11" s="18"/>
    </row>
    <row r="12" customHeight="1" spans="1:7">
      <c r="A12" s="14"/>
      <c r="B12" s="15"/>
      <c r="C12" s="16"/>
      <c r="D12" s="61"/>
      <c r="E12" s="19"/>
      <c r="F12" s="56"/>
      <c r="G12" s="18"/>
    </row>
    <row r="13" customHeight="1" spans="1:7">
      <c r="A13" s="14"/>
      <c r="B13" s="15"/>
      <c r="C13" s="16"/>
      <c r="D13" s="61"/>
      <c r="E13" s="19"/>
      <c r="F13" s="56"/>
      <c r="G13" s="18"/>
    </row>
    <row r="14" customHeight="1" spans="1:7">
      <c r="A14" s="14"/>
      <c r="B14" s="15"/>
      <c r="C14" s="16"/>
      <c r="D14" s="61"/>
      <c r="E14" s="19"/>
      <c r="F14" s="56"/>
      <c r="G14" s="18"/>
    </row>
    <row r="15" customHeight="1" spans="1:7">
      <c r="A15" s="14"/>
      <c r="B15" s="15"/>
      <c r="C15" s="16"/>
      <c r="D15" s="61"/>
      <c r="E15" s="19"/>
      <c r="F15" s="56"/>
      <c r="G15" s="18"/>
    </row>
    <row r="16" customHeight="1" spans="1:7">
      <c r="A16" s="14"/>
      <c r="B16" s="15"/>
      <c r="C16" s="16"/>
      <c r="D16" s="61"/>
      <c r="E16" s="19"/>
      <c r="F16" s="56"/>
      <c r="G16" s="18"/>
    </row>
    <row r="17" customHeight="1" spans="1:7">
      <c r="A17" s="14"/>
      <c r="B17" s="15"/>
      <c r="C17" s="16"/>
      <c r="D17" s="61"/>
      <c r="E17" s="19"/>
      <c r="F17" s="56"/>
      <c r="G17" s="18"/>
    </row>
    <row r="18" customHeight="1" spans="1:7">
      <c r="A18" s="14"/>
      <c r="B18" s="15"/>
      <c r="C18" s="16"/>
      <c r="D18" s="61"/>
      <c r="E18" s="19"/>
      <c r="F18" s="56"/>
      <c r="G18" s="18"/>
    </row>
    <row r="19" customHeight="1" spans="1:7">
      <c r="A19" s="14"/>
      <c r="B19" s="15"/>
      <c r="C19" s="16"/>
      <c r="D19" s="61"/>
      <c r="E19" s="19"/>
      <c r="F19" s="56"/>
      <c r="G19" s="18"/>
    </row>
    <row r="20" customHeight="1" spans="1:7">
      <c r="A20" s="14"/>
      <c r="B20" s="15"/>
      <c r="C20" s="16"/>
      <c r="D20" s="61"/>
      <c r="E20" s="19"/>
      <c r="F20" s="56"/>
      <c r="G20" s="18"/>
    </row>
    <row r="21" customHeight="1" spans="1:7">
      <c r="A21" s="14"/>
      <c r="B21" s="15"/>
      <c r="C21" s="16"/>
      <c r="D21" s="61"/>
      <c r="E21" s="19"/>
      <c r="F21" s="56"/>
      <c r="G21" s="18"/>
    </row>
    <row r="22" customHeight="1" spans="1:7">
      <c r="A22" s="14"/>
      <c r="B22" s="15"/>
      <c r="C22" s="16"/>
      <c r="D22" s="61"/>
      <c r="E22" s="19"/>
      <c r="F22" s="56"/>
      <c r="G22" s="18"/>
    </row>
    <row r="23" customHeight="1" spans="1:7">
      <c r="A23" s="14"/>
      <c r="B23" s="15"/>
      <c r="C23" s="16"/>
      <c r="D23" s="61"/>
      <c r="E23" s="19"/>
      <c r="F23" s="56"/>
      <c r="G23" s="18"/>
    </row>
    <row r="24" customHeight="1" spans="1:7">
      <c r="A24" s="14"/>
      <c r="B24" s="15"/>
      <c r="C24" s="16"/>
      <c r="D24" s="61"/>
      <c r="E24" s="19"/>
      <c r="F24" s="56"/>
      <c r="G24" s="18"/>
    </row>
    <row r="25" customHeight="1" spans="1:7">
      <c r="A25" s="14"/>
      <c r="B25" s="15"/>
      <c r="C25" s="16"/>
      <c r="D25" s="61"/>
      <c r="E25" s="19"/>
      <c r="F25" s="56"/>
      <c r="G25" s="18"/>
    </row>
    <row r="26" customHeight="1" spans="1:7">
      <c r="A26" s="14"/>
      <c r="B26" s="15"/>
      <c r="C26" s="16"/>
      <c r="D26" s="61"/>
      <c r="E26" s="19"/>
      <c r="F26" s="56"/>
      <c r="G26" s="18"/>
    </row>
    <row r="27" customHeight="1" spans="1:7">
      <c r="A27" s="14"/>
      <c r="B27" s="15"/>
      <c r="C27" s="16"/>
      <c r="D27" s="61"/>
      <c r="E27" s="19"/>
      <c r="F27" s="56"/>
      <c r="G27" s="18"/>
    </row>
    <row r="28" customHeight="1" spans="1:7">
      <c r="A28" s="20" t="s">
        <v>904</v>
      </c>
      <c r="B28" s="21"/>
      <c r="C28" s="21"/>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0" display="返回索引页"/>
    <hyperlink ref="B1" location="流动负债汇总!B10" display="返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Roman,常规"5-5
&amp;"宋体,常规"共&amp;"Times New Roman,常规"&amp;N&amp;"宋体,常规"页第&amp;"Times New Roman,常规"&amp;P&amp;"宋体,常规"页</oddHeader>
  </headerFooter>
  <legacyDrawing r:id="rId2"/>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selection activeCell="A3" sqref="A3:P3"/>
    </sheetView>
  </sheetViews>
  <sheetFormatPr defaultColWidth="9" defaultRowHeight="15.75" customHeight="1" outlineLevelCol="5"/>
  <cols>
    <col min="1" max="1" width="6.5" customWidth="1"/>
    <col min="2" max="2" width="44.0833333333333" customWidth="1"/>
    <col min="3" max="3" width="12.5" customWidth="1"/>
    <col min="4" max="4" width="19.3333333333333" customWidth="1"/>
    <col min="5" max="5" width="19.3333333333333" customWidth="1" outlineLevel="1"/>
    <col min="6" max="6" width="23.0833333333333" customWidth="1"/>
  </cols>
  <sheetData>
    <row r="1" ht="15.6" spans="1:6">
      <c r="A1" s="1" t="s">
        <v>126</v>
      </c>
      <c r="B1" s="2" t="s">
        <v>890</v>
      </c>
      <c r="C1" s="3"/>
      <c r="D1" s="3"/>
      <c r="E1" s="4"/>
      <c r="F1" s="3"/>
    </row>
    <row r="2" ht="30" hidden="1" customHeight="1" spans="1:6">
      <c r="A2" s="5" t="s">
        <v>912</v>
      </c>
      <c r="B2" s="5"/>
      <c r="C2" s="5"/>
      <c r="D2" s="5"/>
      <c r="E2" s="5"/>
      <c r="F2" s="5"/>
    </row>
    <row r="3" ht="30" customHeight="1" spans="1:6">
      <c r="A3" s="5" t="s">
        <v>913</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10"/>
      <c r="F5" s="11" t="s">
        <v>159</v>
      </c>
    </row>
    <row r="6" ht="28" customHeight="1" spans="1:6">
      <c r="A6" s="12" t="s">
        <v>161</v>
      </c>
      <c r="B6" s="12" t="s">
        <v>556</v>
      </c>
      <c r="C6" s="12" t="s">
        <v>335</v>
      </c>
      <c r="D6" s="13" t="s">
        <v>196</v>
      </c>
      <c r="E6" s="12" t="s">
        <v>197</v>
      </c>
      <c r="F6" s="12" t="s">
        <v>164</v>
      </c>
    </row>
    <row r="7" customHeight="1" spans="1:6">
      <c r="A7" s="14">
        <v>1</v>
      </c>
      <c r="B7" s="63" t="s">
        <v>914</v>
      </c>
      <c r="C7" s="16"/>
      <c r="D7" s="19"/>
      <c r="E7" s="12"/>
      <c r="F7" s="18"/>
    </row>
    <row r="8" customHeight="1" spans="1:6">
      <c r="A8" s="14">
        <v>2</v>
      </c>
      <c r="B8" s="63" t="s">
        <v>915</v>
      </c>
      <c r="C8" s="16"/>
      <c r="D8" s="19"/>
      <c r="E8" s="56"/>
      <c r="F8" s="18"/>
    </row>
    <row r="9" customHeight="1" spans="1:6">
      <c r="A9" s="14">
        <v>3</v>
      </c>
      <c r="B9" s="63" t="s">
        <v>916</v>
      </c>
      <c r="C9" s="16"/>
      <c r="D9" s="19"/>
      <c r="E9" s="56"/>
      <c r="F9" s="18"/>
    </row>
    <row r="10" customHeight="1" spans="1:6">
      <c r="A10" s="14">
        <v>4</v>
      </c>
      <c r="B10" s="63" t="s">
        <v>917</v>
      </c>
      <c r="C10" s="16"/>
      <c r="D10" s="19"/>
      <c r="E10" s="56"/>
      <c r="F10" s="18"/>
    </row>
    <row r="11" customHeight="1" spans="1:6">
      <c r="A11" s="14">
        <v>5</v>
      </c>
      <c r="B11" s="63" t="s">
        <v>918</v>
      </c>
      <c r="C11" s="16"/>
      <c r="D11" s="19"/>
      <c r="E11" s="56"/>
      <c r="F11" s="18"/>
    </row>
    <row r="12" customHeight="1" spans="1:6">
      <c r="A12" s="14">
        <v>6</v>
      </c>
      <c r="B12" s="63" t="s">
        <v>919</v>
      </c>
      <c r="C12" s="16"/>
      <c r="D12" s="19"/>
      <c r="E12" s="56"/>
      <c r="F12" s="18"/>
    </row>
    <row r="13" customHeight="1" spans="1:6">
      <c r="A13" s="14">
        <v>7</v>
      </c>
      <c r="B13" s="63" t="s">
        <v>920</v>
      </c>
      <c r="C13" s="16"/>
      <c r="D13" s="19"/>
      <c r="E13" s="56"/>
      <c r="F13" s="18"/>
    </row>
    <row r="14" customHeight="1" spans="1:6">
      <c r="A14" s="14">
        <v>8</v>
      </c>
      <c r="B14" s="63" t="s">
        <v>921</v>
      </c>
      <c r="C14" s="16"/>
      <c r="D14" s="19"/>
      <c r="E14" s="56"/>
      <c r="F14" s="18"/>
    </row>
    <row r="15" customHeight="1" spans="1:6">
      <c r="A15" s="14">
        <v>9</v>
      </c>
      <c r="B15" s="63" t="s">
        <v>922</v>
      </c>
      <c r="C15" s="16"/>
      <c r="D15" s="19"/>
      <c r="E15" s="56"/>
      <c r="F15" s="18"/>
    </row>
    <row r="16" customHeight="1" spans="1:6">
      <c r="A16" s="14">
        <v>10</v>
      </c>
      <c r="B16" s="63" t="s">
        <v>923</v>
      </c>
      <c r="C16" s="16"/>
      <c r="D16" s="19"/>
      <c r="E16" s="56"/>
      <c r="F16" s="18"/>
    </row>
    <row r="17" customHeight="1" spans="1:6">
      <c r="A17" s="14">
        <v>11</v>
      </c>
      <c r="B17" s="63" t="s">
        <v>924</v>
      </c>
      <c r="C17" s="16"/>
      <c r="D17" s="19"/>
      <c r="E17" s="56"/>
      <c r="F17" s="18"/>
    </row>
    <row r="18" customHeight="1" spans="1:6">
      <c r="A18" s="14">
        <v>12</v>
      </c>
      <c r="B18" s="63" t="s">
        <v>925</v>
      </c>
      <c r="C18" s="16"/>
      <c r="D18" s="19"/>
      <c r="E18" s="56"/>
      <c r="F18" s="18"/>
    </row>
    <row r="19" customHeight="1" spans="1:6">
      <c r="A19" s="14">
        <v>13</v>
      </c>
      <c r="B19" s="63" t="s">
        <v>926</v>
      </c>
      <c r="C19" s="16"/>
      <c r="D19" s="19"/>
      <c r="E19" s="56"/>
      <c r="F19" s="18"/>
    </row>
    <row r="20" customHeight="1" spans="1:6">
      <c r="A20" s="14">
        <v>14</v>
      </c>
      <c r="B20" s="63" t="s">
        <v>927</v>
      </c>
      <c r="C20" s="16"/>
      <c r="D20" s="19"/>
      <c r="E20" s="56"/>
      <c r="F20" s="18"/>
    </row>
    <row r="21" customHeight="1" spans="1:6">
      <c r="A21" s="64">
        <v>15</v>
      </c>
      <c r="B21" s="63" t="s">
        <v>486</v>
      </c>
      <c r="C21" s="16"/>
      <c r="D21" s="19"/>
      <c r="E21" s="56"/>
      <c r="F21" s="18"/>
    </row>
    <row r="22" customHeight="1" spans="1:6">
      <c r="A22" s="14"/>
      <c r="B22" s="63"/>
      <c r="C22" s="16"/>
      <c r="D22" s="19"/>
      <c r="E22" s="56"/>
      <c r="F22" s="18"/>
    </row>
    <row r="23" customHeight="1" spans="1:6">
      <c r="A23" s="14"/>
      <c r="B23" s="63"/>
      <c r="C23" s="16"/>
      <c r="D23" s="19"/>
      <c r="E23" s="56"/>
      <c r="F23" s="18"/>
    </row>
    <row r="24" customHeight="1" spans="1:6">
      <c r="A24" s="14"/>
      <c r="B24" s="63"/>
      <c r="C24" s="16"/>
      <c r="D24" s="19"/>
      <c r="E24" s="56"/>
      <c r="F24" s="18"/>
    </row>
    <row r="25" customHeight="1" spans="1:6">
      <c r="A25" s="14"/>
      <c r="B25" s="63"/>
      <c r="C25" s="16"/>
      <c r="D25" s="19"/>
      <c r="E25" s="56"/>
      <c r="F25" s="18"/>
    </row>
    <row r="26" customHeight="1" spans="1:6">
      <c r="A26" s="14"/>
      <c r="B26" s="63"/>
      <c r="C26" s="16"/>
      <c r="D26" s="19"/>
      <c r="E26" s="56"/>
      <c r="F26" s="18"/>
    </row>
    <row r="27" customHeight="1" spans="1:6">
      <c r="A27" s="14"/>
      <c r="B27" s="63"/>
      <c r="C27" s="16"/>
      <c r="D27" s="19"/>
      <c r="E27" s="56"/>
      <c r="F27" s="18"/>
    </row>
    <row r="28" customHeight="1" spans="1:6">
      <c r="A28" s="20" t="s">
        <v>928</v>
      </c>
      <c r="B28" s="21"/>
      <c r="C28" s="16"/>
      <c r="D28" s="19">
        <f>SUM(D7:D27)</f>
        <v>0</v>
      </c>
      <c r="E28" s="19">
        <f>SUM(E7:E27)</f>
        <v>0</v>
      </c>
      <c r="F28" s="18"/>
    </row>
    <row r="29" customHeight="1" spans="1:6">
      <c r="A29" s="22" t="e">
        <f>#REF!&amp;#REF!</f>
        <v>#REF!</v>
      </c>
      <c r="B29" s="9"/>
      <c r="C29" s="9"/>
      <c r="D29" s="9"/>
      <c r="E29" s="23" t="e">
        <f>"评估人员："&amp;#REF!</f>
        <v>#REF!</v>
      </c>
      <c r="F29" s="9"/>
    </row>
    <row r="30" customHeight="1" spans="1:6">
      <c r="A30" s="22" t="e">
        <f>CONCATENATE(#REF!,#REF!,#REF!,#REF!,#REF!,#REF!,#REF!)</f>
        <v>#REF!</v>
      </c>
      <c r="B30" s="9"/>
      <c r="C30" s="9"/>
      <c r="D30" s="9"/>
      <c r="E30" s="23"/>
      <c r="F30" s="9"/>
    </row>
  </sheetData>
  <mergeCells count="4">
    <mergeCell ref="A2:F2"/>
    <mergeCell ref="A3:F3"/>
    <mergeCell ref="A4:F4"/>
    <mergeCell ref="A28:B28"/>
  </mergeCells>
  <hyperlinks>
    <hyperlink ref="A1" location="索引目录!I11" display="返回索引页"/>
    <hyperlink ref="B1" location="流动负债汇总!B11" display="返回流动负债汇总表"/>
  </hyperlinks>
  <printOptions horizontalCentered="1"/>
  <pageMargins left="0.511805555555556" right="0.590277777777778" top="0.786805555555556" bottom="0.550694444444444" header="1.02361111111111" footer="0.511805555555556"/>
  <pageSetup paperSize="9" fitToHeight="0" orientation="landscape"/>
  <headerFooter alignWithMargins="0">
    <oddHeader>&amp;R&amp;"宋体,常规"&amp;10表&amp;"Times New Roman,常规"5-6
&amp;"宋体,常规"共&amp;"Times New Roman,常规"&amp;N&amp;"宋体,常规"页第&amp;"Times New Roman,常规"&amp;P&amp;"宋体,常规"页</oddHeader>
  </headerFooter>
  <legacyDrawing r:id="rId2"/>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7" customWidth="1"/>
    <col min="2" max="2" width="27.75" customWidth="1"/>
    <col min="3" max="3" width="12.5" customWidth="1"/>
    <col min="4" max="4" width="17.25" customWidth="1"/>
    <col min="5" max="5" width="7" customWidth="1"/>
    <col min="6" max="6" width="14.3333333333333" customWidth="1" outlineLevel="1"/>
    <col min="7" max="7" width="18.0833333333333" customWidth="1"/>
    <col min="8" max="8" width="19.3333333333333" customWidth="1" outlineLevel="1"/>
    <col min="9" max="9" width="13" customWidth="1"/>
  </cols>
  <sheetData>
    <row r="1" ht="15.6" spans="1:9">
      <c r="A1" s="1" t="s">
        <v>126</v>
      </c>
      <c r="B1" s="2" t="s">
        <v>890</v>
      </c>
      <c r="C1" s="3"/>
      <c r="D1" s="3"/>
      <c r="E1" s="3"/>
      <c r="F1" s="4"/>
      <c r="G1" s="3"/>
      <c r="H1" s="4"/>
      <c r="I1" s="3"/>
    </row>
    <row r="2" ht="30" hidden="1" customHeight="1" spans="1:9">
      <c r="A2" s="5" t="s">
        <v>929</v>
      </c>
      <c r="B2" s="5"/>
      <c r="C2" s="5"/>
      <c r="D2" s="5"/>
      <c r="E2" s="5"/>
      <c r="F2" s="5"/>
      <c r="G2" s="5"/>
      <c r="H2" s="5"/>
      <c r="I2" s="5"/>
    </row>
    <row r="3" ht="30" customHeight="1" spans="1:9">
      <c r="A3" s="5" t="s">
        <v>930</v>
      </c>
      <c r="B3" s="5"/>
      <c r="C3" s="5"/>
      <c r="D3" s="5"/>
      <c r="E3" s="5"/>
      <c r="F3" s="5"/>
      <c r="G3" s="5"/>
      <c r="H3" s="5"/>
      <c r="I3" s="5"/>
    </row>
    <row r="4" ht="14.15" customHeight="1" spans="1:9">
      <c r="A4" s="6" t="e">
        <f>CONCATENATE(#REF!,#REF!,#REF!,#REF!,#REF!,#REF!,#REF!)</f>
        <v>#REF!</v>
      </c>
      <c r="B4" s="6"/>
      <c r="C4" s="6"/>
      <c r="D4" s="6"/>
      <c r="E4" s="6"/>
      <c r="F4" s="6"/>
      <c r="G4" s="6"/>
      <c r="H4" s="6"/>
      <c r="I4" s="7"/>
    </row>
    <row r="5" customHeight="1" spans="1:9">
      <c r="A5" s="8" t="e">
        <f>#REF!&amp;#REF!</f>
        <v>#REF!</v>
      </c>
      <c r="B5" s="9"/>
      <c r="C5" s="9"/>
      <c r="D5" s="9"/>
      <c r="E5" s="9"/>
      <c r="F5" s="10"/>
      <c r="G5" s="9"/>
      <c r="H5" s="10"/>
      <c r="I5" s="11" t="s">
        <v>159</v>
      </c>
    </row>
    <row r="6" ht="28" customHeight="1" spans="1:9">
      <c r="A6" s="12" t="s">
        <v>161</v>
      </c>
      <c r="B6" s="12" t="s">
        <v>931</v>
      </c>
      <c r="C6" s="12" t="s">
        <v>335</v>
      </c>
      <c r="D6" s="12" t="s">
        <v>932</v>
      </c>
      <c r="E6" s="12" t="s">
        <v>933</v>
      </c>
      <c r="F6" s="12" t="s">
        <v>934</v>
      </c>
      <c r="G6" s="13" t="s">
        <v>196</v>
      </c>
      <c r="H6" s="12" t="s">
        <v>197</v>
      </c>
      <c r="I6" s="12" t="s">
        <v>164</v>
      </c>
    </row>
    <row r="7" customHeight="1" spans="1:9">
      <c r="A7" s="14"/>
      <c r="B7" s="37"/>
      <c r="C7" s="16"/>
      <c r="D7" s="14"/>
      <c r="E7" s="14"/>
      <c r="F7" s="12"/>
      <c r="G7" s="19"/>
      <c r="H7" s="12"/>
      <c r="I7" s="18"/>
    </row>
    <row r="8" customHeight="1" spans="1:9">
      <c r="A8" s="14"/>
      <c r="B8" s="15"/>
      <c r="C8" s="16"/>
      <c r="D8" s="14"/>
      <c r="E8" s="14"/>
      <c r="F8" s="56"/>
      <c r="G8" s="19"/>
      <c r="H8" s="56"/>
      <c r="I8" s="18"/>
    </row>
    <row r="9" customHeight="1" spans="1:9">
      <c r="A9" s="14"/>
      <c r="B9" s="15"/>
      <c r="C9" s="16"/>
      <c r="D9" s="14"/>
      <c r="E9" s="14"/>
      <c r="F9" s="56"/>
      <c r="G9" s="19"/>
      <c r="H9" s="56"/>
      <c r="I9" s="18"/>
    </row>
    <row r="10" customHeight="1" spans="1:9">
      <c r="A10" s="14"/>
      <c r="B10" s="15"/>
      <c r="C10" s="16"/>
      <c r="D10" s="14"/>
      <c r="E10" s="14"/>
      <c r="F10" s="56"/>
      <c r="G10" s="19"/>
      <c r="H10" s="56"/>
      <c r="I10" s="18"/>
    </row>
    <row r="11" customHeight="1" spans="1:9">
      <c r="A11" s="14"/>
      <c r="B11" s="15"/>
      <c r="C11" s="16"/>
      <c r="D11" s="14"/>
      <c r="E11" s="14"/>
      <c r="F11" s="56"/>
      <c r="G11" s="19"/>
      <c r="H11" s="56"/>
      <c r="I11" s="18"/>
    </row>
    <row r="12" customHeight="1" spans="1:9">
      <c r="A12" s="14"/>
      <c r="B12" s="15"/>
      <c r="C12" s="16"/>
      <c r="D12" s="14"/>
      <c r="E12" s="14"/>
      <c r="F12" s="56"/>
      <c r="G12" s="19"/>
      <c r="H12" s="56"/>
      <c r="I12" s="18"/>
    </row>
    <row r="13" customHeight="1" spans="1:9">
      <c r="A13" s="14"/>
      <c r="B13" s="15"/>
      <c r="C13" s="16"/>
      <c r="D13" s="14"/>
      <c r="E13" s="14"/>
      <c r="F13" s="56"/>
      <c r="G13" s="19"/>
      <c r="H13" s="56"/>
      <c r="I13" s="18"/>
    </row>
    <row r="14" customHeight="1" spans="1:9">
      <c r="A14" s="14"/>
      <c r="B14" s="15"/>
      <c r="C14" s="16"/>
      <c r="D14" s="14"/>
      <c r="E14" s="14"/>
      <c r="F14" s="56"/>
      <c r="G14" s="19"/>
      <c r="H14" s="56"/>
      <c r="I14" s="18"/>
    </row>
    <row r="15" customHeight="1" spans="1:9">
      <c r="A15" s="14"/>
      <c r="B15" s="15"/>
      <c r="C15" s="16"/>
      <c r="D15" s="14"/>
      <c r="E15" s="14"/>
      <c r="F15" s="56"/>
      <c r="G15" s="19"/>
      <c r="H15" s="56"/>
      <c r="I15" s="18"/>
    </row>
    <row r="16" customHeight="1" spans="1:9">
      <c r="A16" s="14"/>
      <c r="B16" s="15"/>
      <c r="C16" s="16"/>
      <c r="D16" s="14"/>
      <c r="E16" s="14"/>
      <c r="F16" s="56"/>
      <c r="G16" s="19"/>
      <c r="H16" s="56"/>
      <c r="I16" s="18"/>
    </row>
    <row r="17" customHeight="1" spans="1:9">
      <c r="A17" s="14"/>
      <c r="B17" s="15"/>
      <c r="C17" s="16"/>
      <c r="D17" s="14"/>
      <c r="E17" s="14"/>
      <c r="F17" s="56"/>
      <c r="G17" s="19"/>
      <c r="H17" s="56"/>
      <c r="I17" s="18"/>
    </row>
    <row r="18" customHeight="1" spans="1:9">
      <c r="A18" s="14"/>
      <c r="B18" s="15"/>
      <c r="C18" s="16"/>
      <c r="D18" s="14"/>
      <c r="E18" s="14"/>
      <c r="F18" s="56"/>
      <c r="G18" s="19"/>
      <c r="H18" s="56"/>
      <c r="I18" s="18"/>
    </row>
    <row r="19" customHeight="1" spans="1:9">
      <c r="A19" s="14"/>
      <c r="B19" s="15"/>
      <c r="C19" s="16"/>
      <c r="D19" s="14"/>
      <c r="E19" s="14"/>
      <c r="F19" s="56"/>
      <c r="G19" s="19"/>
      <c r="H19" s="56"/>
      <c r="I19" s="18"/>
    </row>
    <row r="20" customHeight="1" spans="1:9">
      <c r="A20" s="14"/>
      <c r="B20" s="15"/>
      <c r="C20" s="16"/>
      <c r="D20" s="14"/>
      <c r="E20" s="14"/>
      <c r="F20" s="56"/>
      <c r="G20" s="19"/>
      <c r="H20" s="56"/>
      <c r="I20" s="18"/>
    </row>
    <row r="21" customHeight="1" spans="1:9">
      <c r="A21" s="14"/>
      <c r="B21" s="15"/>
      <c r="C21" s="16"/>
      <c r="D21" s="14"/>
      <c r="E21" s="14"/>
      <c r="F21" s="56"/>
      <c r="G21" s="19"/>
      <c r="H21" s="56"/>
      <c r="I21" s="18"/>
    </row>
    <row r="22" customHeight="1" spans="1:9">
      <c r="A22" s="14"/>
      <c r="B22" s="15"/>
      <c r="C22" s="16"/>
      <c r="D22" s="14"/>
      <c r="E22" s="14"/>
      <c r="F22" s="56"/>
      <c r="G22" s="19"/>
      <c r="H22" s="56"/>
      <c r="I22" s="18"/>
    </row>
    <row r="23" customHeight="1" spans="1:9">
      <c r="A23" s="14"/>
      <c r="B23" s="15"/>
      <c r="C23" s="16"/>
      <c r="D23" s="14"/>
      <c r="E23" s="14"/>
      <c r="F23" s="56"/>
      <c r="G23" s="19"/>
      <c r="H23" s="56"/>
      <c r="I23" s="18"/>
    </row>
    <row r="24" customHeight="1" spans="1:9">
      <c r="A24" s="14"/>
      <c r="B24" s="15"/>
      <c r="C24" s="16"/>
      <c r="D24" s="14"/>
      <c r="E24" s="14"/>
      <c r="F24" s="56"/>
      <c r="G24" s="19"/>
      <c r="H24" s="56"/>
      <c r="I24" s="18"/>
    </row>
    <row r="25" customHeight="1" spans="1:9">
      <c r="A25" s="14"/>
      <c r="B25" s="15"/>
      <c r="C25" s="16"/>
      <c r="D25" s="14"/>
      <c r="E25" s="14"/>
      <c r="F25" s="56"/>
      <c r="G25" s="19"/>
      <c r="H25" s="56"/>
      <c r="I25" s="18"/>
    </row>
    <row r="26" customHeight="1" spans="1:9">
      <c r="A26" s="14"/>
      <c r="B26" s="15"/>
      <c r="C26" s="16"/>
      <c r="D26" s="14"/>
      <c r="E26" s="14"/>
      <c r="F26" s="56"/>
      <c r="G26" s="19"/>
      <c r="H26" s="56"/>
      <c r="I26" s="18"/>
    </row>
    <row r="27" customHeight="1" spans="1:9">
      <c r="A27" s="14"/>
      <c r="B27" s="15"/>
      <c r="C27" s="16"/>
      <c r="D27" s="14"/>
      <c r="E27" s="14"/>
      <c r="F27" s="56"/>
      <c r="G27" s="19"/>
      <c r="H27" s="56"/>
      <c r="I27" s="18"/>
    </row>
    <row r="28" customHeight="1" spans="1:9">
      <c r="A28" s="20" t="s">
        <v>935</v>
      </c>
      <c r="B28" s="21"/>
      <c r="C28" s="16"/>
      <c r="D28" s="14"/>
      <c r="E28" s="14"/>
      <c r="F28" s="19">
        <f>SUM(F7:F27)</f>
        <v>0</v>
      </c>
      <c r="G28" s="19">
        <f>SUM(G7:G27)</f>
        <v>0</v>
      </c>
      <c r="H28" s="19">
        <f>SUM(H7:H27)</f>
        <v>0</v>
      </c>
      <c r="I28" s="18"/>
    </row>
    <row r="29" customHeight="1" spans="1:9">
      <c r="A29" s="22" t="e">
        <f>#REF!&amp;#REF!</f>
        <v>#REF!</v>
      </c>
      <c r="B29" s="9"/>
      <c r="C29" s="9"/>
      <c r="D29" s="9"/>
      <c r="E29" s="9"/>
      <c r="F29" s="23"/>
      <c r="G29" s="9"/>
      <c r="H29" s="23" t="e">
        <f>"评估人员："&amp;#REF!</f>
        <v>#REF!</v>
      </c>
      <c r="I29" s="9"/>
    </row>
    <row r="30" customHeight="1" spans="1:9">
      <c r="A30" s="22" t="e">
        <f>CONCATENATE(#REF!,#REF!,#REF!,#REF!,#REF!,#REF!,#REF!)</f>
        <v>#REF!</v>
      </c>
      <c r="B30" s="9"/>
      <c r="C30" s="9"/>
      <c r="D30" s="9"/>
      <c r="E30" s="9"/>
      <c r="F30" s="23"/>
      <c r="G30" s="9"/>
      <c r="H30" s="23"/>
      <c r="I30" s="9"/>
    </row>
  </sheetData>
  <mergeCells count="4">
    <mergeCell ref="A2:I2"/>
    <mergeCell ref="A3:I3"/>
    <mergeCell ref="A4:I4"/>
    <mergeCell ref="A28:B28"/>
  </mergeCells>
  <hyperlinks>
    <hyperlink ref="A1" location="索引目录!I12" display="返回索引页"/>
    <hyperlink ref="B1" location="流动负债汇总!B12" display="返回流动负债汇总表"/>
  </hyperlinks>
  <printOptions horizontalCentered="1"/>
  <pageMargins left="0.354166666666667" right="0.354166666666667" top="0.786805555555556" bottom="0.786805555555556" header="1.02361111111111" footer="0.511805555555556"/>
  <pageSetup paperSize="9" scale="96" fitToHeight="0" orientation="landscape"/>
  <headerFooter alignWithMargins="0">
    <oddHeader>&amp;R&amp;"宋体,常规"&amp;10表&amp;"Times New Roman,常规"5-7
&amp;"宋体,常规"共&amp;"Times New Roman,常规"&amp;N&amp;"宋体,常规"页第&amp;"Times New Roman,常规"&amp;P&amp;"宋体,常规"页</oddHeader>
  </headerFooter>
  <legacyDrawing r:id="rId2"/>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5" customWidth="1"/>
    <col min="2" max="2" width="32.5" customWidth="1"/>
    <col min="3" max="3" width="10.5833333333333" customWidth="1"/>
    <col min="4" max="4" width="13.8333333333333" customWidth="1"/>
    <col min="5" max="5" width="17.5" customWidth="1"/>
    <col min="6" max="6" width="7" customWidth="1"/>
    <col min="7" max="7" width="16.0833333333333" customWidth="1"/>
    <col min="8" max="8" width="15.25" customWidth="1" outlineLevel="1"/>
    <col min="9" max="9" width="10.3333333333333" customWidth="1"/>
  </cols>
  <sheetData>
    <row r="1" ht="15.6" spans="1:9">
      <c r="A1" s="1" t="s">
        <v>126</v>
      </c>
      <c r="B1" s="2" t="s">
        <v>890</v>
      </c>
      <c r="C1" s="3"/>
      <c r="D1" s="3"/>
      <c r="E1" s="3"/>
      <c r="F1" s="3"/>
      <c r="G1" s="3"/>
      <c r="H1" s="4"/>
      <c r="I1" s="3"/>
    </row>
    <row r="2" ht="30" hidden="1" customHeight="1" spans="1:9">
      <c r="A2" s="5" t="s">
        <v>936</v>
      </c>
      <c r="B2" s="5"/>
      <c r="C2" s="5"/>
      <c r="D2" s="5"/>
      <c r="E2" s="5"/>
      <c r="F2" s="5"/>
      <c r="G2" s="5"/>
      <c r="H2" s="5"/>
      <c r="I2" s="5"/>
    </row>
    <row r="3" ht="30" customHeight="1" spans="1:9">
      <c r="A3" s="5" t="s">
        <v>937</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9"/>
      <c r="F5" s="9"/>
      <c r="G5" s="9"/>
      <c r="H5" s="10"/>
      <c r="I5" s="11" t="s">
        <v>159</v>
      </c>
    </row>
    <row r="6" ht="28" customHeight="1" spans="1:9">
      <c r="A6" s="12" t="s">
        <v>161</v>
      </c>
      <c r="B6" s="12" t="s">
        <v>323</v>
      </c>
      <c r="C6" s="12" t="s">
        <v>335</v>
      </c>
      <c r="D6" s="12" t="s">
        <v>358</v>
      </c>
      <c r="E6" s="12" t="s">
        <v>359</v>
      </c>
      <c r="F6" s="12" t="s">
        <v>360</v>
      </c>
      <c r="G6" s="32" t="s">
        <v>196</v>
      </c>
      <c r="H6" s="12" t="s">
        <v>197</v>
      </c>
      <c r="I6" s="12" t="s">
        <v>164</v>
      </c>
    </row>
    <row r="7" customHeight="1" spans="1:9">
      <c r="A7" s="14"/>
      <c r="B7" s="37"/>
      <c r="C7" s="16"/>
      <c r="D7" s="17"/>
      <c r="E7" s="14"/>
      <c r="F7" s="14"/>
      <c r="G7" s="19"/>
      <c r="H7" s="12"/>
      <c r="I7" s="18"/>
    </row>
    <row r="8" customHeight="1" spans="1:9">
      <c r="A8" s="14"/>
      <c r="B8" s="15"/>
      <c r="C8" s="16"/>
      <c r="D8" s="17"/>
      <c r="E8" s="14"/>
      <c r="F8" s="14"/>
      <c r="G8" s="19"/>
      <c r="H8" s="56"/>
      <c r="I8" s="18"/>
    </row>
    <row r="9" customHeight="1" spans="1:9">
      <c r="A9" s="14"/>
      <c r="B9" s="15"/>
      <c r="C9" s="16"/>
      <c r="D9" s="17"/>
      <c r="E9" s="14"/>
      <c r="F9" s="14"/>
      <c r="G9" s="19"/>
      <c r="H9" s="56"/>
      <c r="I9" s="18"/>
    </row>
    <row r="10" customHeight="1" spans="1:9">
      <c r="A10" s="14"/>
      <c r="B10" s="15"/>
      <c r="C10" s="16"/>
      <c r="D10" s="17"/>
      <c r="E10" s="14"/>
      <c r="F10" s="14"/>
      <c r="G10" s="19"/>
      <c r="H10" s="56"/>
      <c r="I10" s="18"/>
    </row>
    <row r="11" customHeight="1" spans="1:9">
      <c r="A11" s="14"/>
      <c r="B11" s="15"/>
      <c r="C11" s="16"/>
      <c r="D11" s="17"/>
      <c r="E11" s="14"/>
      <c r="F11" s="14"/>
      <c r="G11" s="19"/>
      <c r="H11" s="56"/>
      <c r="I11" s="18"/>
    </row>
    <row r="12" customHeight="1" spans="1:9">
      <c r="A12" s="14"/>
      <c r="B12" s="15"/>
      <c r="C12" s="16"/>
      <c r="D12" s="17"/>
      <c r="E12" s="14"/>
      <c r="F12" s="14"/>
      <c r="G12" s="19"/>
      <c r="H12" s="56"/>
      <c r="I12" s="18"/>
    </row>
    <row r="13" customHeight="1" spans="1:9">
      <c r="A13" s="14"/>
      <c r="B13" s="15"/>
      <c r="C13" s="16"/>
      <c r="D13" s="17"/>
      <c r="E13" s="14"/>
      <c r="F13" s="14"/>
      <c r="G13" s="19"/>
      <c r="H13" s="56"/>
      <c r="I13" s="18"/>
    </row>
    <row r="14" customHeight="1" spans="1:9">
      <c r="A14" s="14"/>
      <c r="B14" s="15"/>
      <c r="C14" s="16"/>
      <c r="D14" s="17"/>
      <c r="E14" s="14"/>
      <c r="F14" s="14"/>
      <c r="G14" s="19"/>
      <c r="H14" s="56"/>
      <c r="I14" s="18"/>
    </row>
    <row r="15" customHeight="1" spans="1:9">
      <c r="A15" s="14"/>
      <c r="B15" s="15"/>
      <c r="C15" s="16"/>
      <c r="D15" s="17"/>
      <c r="E15" s="14"/>
      <c r="F15" s="14"/>
      <c r="G15" s="19"/>
      <c r="H15" s="56"/>
      <c r="I15" s="18"/>
    </row>
    <row r="16" customHeight="1" spans="1:9">
      <c r="A16" s="14"/>
      <c r="B16" s="15"/>
      <c r="C16" s="16"/>
      <c r="D16" s="17"/>
      <c r="E16" s="14" t="s">
        <v>938</v>
      </c>
      <c r="F16" s="14"/>
      <c r="G16" s="19"/>
      <c r="H16" s="56"/>
      <c r="I16" s="18"/>
    </row>
    <row r="17" customHeight="1" spans="1:9">
      <c r="A17" s="14"/>
      <c r="B17" s="15"/>
      <c r="C17" s="16"/>
      <c r="D17" s="17"/>
      <c r="E17" s="14"/>
      <c r="F17" s="14"/>
      <c r="G17" s="19"/>
      <c r="H17" s="56"/>
      <c r="I17" s="18"/>
    </row>
    <row r="18" customHeight="1" spans="1:9">
      <c r="A18" s="14"/>
      <c r="B18" s="15"/>
      <c r="C18" s="16"/>
      <c r="D18" s="17"/>
      <c r="E18" s="14"/>
      <c r="F18" s="14"/>
      <c r="G18" s="19"/>
      <c r="H18" s="56"/>
      <c r="I18" s="18"/>
    </row>
    <row r="19" customHeight="1" spans="1:9">
      <c r="A19" s="14"/>
      <c r="B19" s="15"/>
      <c r="C19" s="16"/>
      <c r="D19" s="17"/>
      <c r="E19" s="14"/>
      <c r="F19" s="14"/>
      <c r="G19" s="19"/>
      <c r="H19" s="56"/>
      <c r="I19" s="18"/>
    </row>
    <row r="20" customHeight="1" spans="1:9">
      <c r="A20" s="14"/>
      <c r="B20" s="15"/>
      <c r="C20" s="16"/>
      <c r="D20" s="17"/>
      <c r="E20" s="14"/>
      <c r="F20" s="14"/>
      <c r="G20" s="19"/>
      <c r="H20" s="56"/>
      <c r="I20" s="18"/>
    </row>
    <row r="21" customHeight="1" spans="1:9">
      <c r="A21" s="14"/>
      <c r="B21" s="15"/>
      <c r="C21" s="16"/>
      <c r="D21" s="17"/>
      <c r="E21" s="14"/>
      <c r="F21" s="14"/>
      <c r="G21" s="19"/>
      <c r="H21" s="56"/>
      <c r="I21" s="18"/>
    </row>
    <row r="22" customHeight="1" spans="1:9">
      <c r="A22" s="14"/>
      <c r="B22" s="15"/>
      <c r="C22" s="16"/>
      <c r="D22" s="17"/>
      <c r="E22" s="14"/>
      <c r="F22" s="14"/>
      <c r="G22" s="19"/>
      <c r="H22" s="56"/>
      <c r="I22" s="18"/>
    </row>
    <row r="23" customHeight="1" spans="1:9">
      <c r="A23" s="14"/>
      <c r="B23" s="15"/>
      <c r="C23" s="16"/>
      <c r="D23" s="17"/>
      <c r="E23" s="14"/>
      <c r="F23" s="14"/>
      <c r="G23" s="19"/>
      <c r="H23" s="56"/>
      <c r="I23" s="18"/>
    </row>
    <row r="24" customHeight="1" spans="1:9">
      <c r="A24" s="14"/>
      <c r="B24" s="15"/>
      <c r="C24" s="16"/>
      <c r="D24" s="17"/>
      <c r="E24" s="14"/>
      <c r="F24" s="14"/>
      <c r="G24" s="19"/>
      <c r="H24" s="56"/>
      <c r="I24" s="18"/>
    </row>
    <row r="25" customHeight="1" spans="1:9">
      <c r="A25" s="14"/>
      <c r="B25" s="15"/>
      <c r="C25" s="16"/>
      <c r="D25" s="17"/>
      <c r="E25" s="14"/>
      <c r="F25" s="14"/>
      <c r="G25" s="19"/>
      <c r="H25" s="56"/>
      <c r="I25" s="18"/>
    </row>
    <row r="26" customHeight="1" spans="1:9">
      <c r="A26" s="14"/>
      <c r="B26" s="15"/>
      <c r="C26" s="16"/>
      <c r="D26" s="17"/>
      <c r="E26" s="14"/>
      <c r="F26" s="14"/>
      <c r="G26" s="19"/>
      <c r="H26" s="56"/>
      <c r="I26" s="18"/>
    </row>
    <row r="27" customHeight="1" spans="1:9">
      <c r="A27" s="14"/>
      <c r="B27" s="15"/>
      <c r="C27" s="16"/>
      <c r="D27" s="17"/>
      <c r="E27" s="14"/>
      <c r="F27" s="14"/>
      <c r="G27" s="19"/>
      <c r="H27" s="56"/>
      <c r="I27" s="18"/>
    </row>
    <row r="28" customHeight="1" spans="1:9">
      <c r="A28" s="20" t="s">
        <v>329</v>
      </c>
      <c r="B28" s="21"/>
      <c r="C28" s="18"/>
      <c r="D28" s="17">
        <f>SUM(D7:D27)</f>
        <v>0</v>
      </c>
      <c r="E28" s="18"/>
      <c r="F28" s="18"/>
      <c r="G28" s="19">
        <f>SUM(G7:G27)</f>
        <v>0</v>
      </c>
      <c r="H28" s="19">
        <f>SUM(H7:H27)</f>
        <v>0</v>
      </c>
      <c r="I28" s="18"/>
    </row>
    <row r="29" customHeight="1" spans="1:9">
      <c r="A29" s="22" t="e">
        <f>#REF!&amp;#REF!</f>
        <v>#REF!</v>
      </c>
      <c r="B29" s="9"/>
      <c r="C29" s="9"/>
      <c r="D29" s="9"/>
      <c r="E29" s="9"/>
      <c r="F29" s="9"/>
      <c r="G29" s="9"/>
      <c r="H29" s="23" t="e">
        <f>"评估人员："&amp;#REF!</f>
        <v>#REF!</v>
      </c>
      <c r="I29" s="9"/>
    </row>
    <row r="30" customHeight="1" spans="1:9">
      <c r="A30" s="22" t="e">
        <f>CONCATENATE(#REF!,#REF!,#REF!,#REF!,#REF!,#REF!,#REF!)</f>
        <v>#REF!</v>
      </c>
      <c r="B30" s="9"/>
      <c r="C30" s="9"/>
      <c r="D30" s="9"/>
      <c r="E30" s="9"/>
      <c r="F30" s="9"/>
      <c r="G30" s="9"/>
      <c r="H30" s="23"/>
      <c r="I30" s="9"/>
    </row>
  </sheetData>
  <mergeCells count="4">
    <mergeCell ref="A2:I2"/>
    <mergeCell ref="A3:I3"/>
    <mergeCell ref="A4:I4"/>
    <mergeCell ref="A28:B28"/>
  </mergeCells>
  <hyperlinks>
    <hyperlink ref="A1" location="索引目录!I13" display="返回索引页"/>
    <hyperlink ref="B1" location="流动负债汇总!B13" display="返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Roman,常规"5-8
&amp;"宋体,常规"共&amp;"Times New Roman,常规"&amp;N&amp;"宋体,常规"页第&amp;"Times New Roman,常规"&amp;P&amp;"宋体,常规"页</oddHeader>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6" customWidth="1"/>
    <col min="2" max="2" width="33" customWidth="1"/>
    <col min="3" max="3" width="12.5" customWidth="1"/>
    <col min="4" max="4" width="19.8333333333333" customWidth="1"/>
    <col min="5" max="5" width="16.8333333333333" customWidth="1"/>
    <col min="6" max="6" width="16.8333333333333" customWidth="1" outlineLevel="1"/>
    <col min="7" max="7" width="20.25" customWidth="1"/>
  </cols>
  <sheetData>
    <row r="1" ht="15.6" spans="1:7">
      <c r="A1" s="1" t="s">
        <v>126</v>
      </c>
      <c r="B1" s="2" t="s">
        <v>890</v>
      </c>
      <c r="C1" s="3"/>
      <c r="D1" s="3"/>
      <c r="E1" s="3"/>
      <c r="F1" s="4"/>
      <c r="G1" s="3"/>
    </row>
    <row r="2" ht="30" hidden="1" customHeight="1" spans="1:7">
      <c r="A2" s="5" t="s">
        <v>939</v>
      </c>
      <c r="B2" s="5"/>
      <c r="C2" s="5"/>
      <c r="D2" s="5"/>
      <c r="E2" s="5"/>
      <c r="F2" s="5"/>
      <c r="G2" s="5"/>
    </row>
    <row r="3" ht="30" customHeight="1" spans="1:7">
      <c r="A3" s="5" t="s">
        <v>940</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941</v>
      </c>
      <c r="C6" s="12" t="s">
        <v>335</v>
      </c>
      <c r="D6" s="12" t="s">
        <v>942</v>
      </c>
      <c r="E6" s="13" t="s">
        <v>196</v>
      </c>
      <c r="F6" s="12" t="s">
        <v>197</v>
      </c>
      <c r="G6" s="12" t="s">
        <v>164</v>
      </c>
    </row>
    <row r="7" customHeight="1" spans="1:7">
      <c r="A7" s="14"/>
      <c r="B7" s="37"/>
      <c r="C7" s="16"/>
      <c r="D7" s="14"/>
      <c r="E7" s="19"/>
      <c r="F7" s="12"/>
      <c r="G7" s="18"/>
    </row>
    <row r="8" customHeight="1" spans="1:7">
      <c r="A8" s="14"/>
      <c r="B8" s="15"/>
      <c r="C8" s="16"/>
      <c r="D8" s="14"/>
      <c r="E8" s="19"/>
      <c r="F8" s="56"/>
      <c r="G8" s="18"/>
    </row>
    <row r="9" customHeight="1" spans="1:7">
      <c r="A9" s="14"/>
      <c r="B9" s="15"/>
      <c r="C9" s="16"/>
      <c r="D9" s="14"/>
      <c r="E9" s="19"/>
      <c r="F9" s="56"/>
      <c r="G9" s="18"/>
    </row>
    <row r="10" customHeight="1" spans="1:7">
      <c r="A10" s="14"/>
      <c r="B10" s="15"/>
      <c r="C10" s="16"/>
      <c r="D10" s="14"/>
      <c r="E10" s="19"/>
      <c r="F10" s="56"/>
      <c r="G10" s="18"/>
    </row>
    <row r="11" customHeight="1" spans="1:7">
      <c r="A11" s="14"/>
      <c r="B11" s="15"/>
      <c r="C11" s="16"/>
      <c r="D11" s="14"/>
      <c r="E11" s="19"/>
      <c r="F11" s="56"/>
      <c r="G11" s="18"/>
    </row>
    <row r="12" customHeight="1" spans="1:7">
      <c r="A12" s="14"/>
      <c r="B12" s="15"/>
      <c r="C12" s="16"/>
      <c r="D12" s="14"/>
      <c r="E12" s="19"/>
      <c r="F12" s="56"/>
      <c r="G12" s="18"/>
    </row>
    <row r="13" customHeight="1" spans="1:7">
      <c r="A13" s="14"/>
      <c r="B13" s="15"/>
      <c r="C13" s="16"/>
      <c r="D13" s="14"/>
      <c r="E13" s="19"/>
      <c r="F13" s="56"/>
      <c r="G13" s="18"/>
    </row>
    <row r="14" customHeight="1" spans="1:7">
      <c r="A14" s="14"/>
      <c r="B14" s="15"/>
      <c r="C14" s="16"/>
      <c r="D14" s="14"/>
      <c r="E14" s="19"/>
      <c r="F14" s="56"/>
      <c r="G14" s="18"/>
    </row>
    <row r="15" customHeight="1" spans="1:7">
      <c r="A15" s="14"/>
      <c r="B15" s="15"/>
      <c r="C15" s="16"/>
      <c r="D15" s="14"/>
      <c r="E15" s="19"/>
      <c r="F15" s="56"/>
      <c r="G15" s="18"/>
    </row>
    <row r="16" customHeight="1" spans="1:7">
      <c r="A16" s="14"/>
      <c r="B16" s="15"/>
      <c r="C16" s="16"/>
      <c r="D16" s="14"/>
      <c r="E16" s="19"/>
      <c r="F16" s="56"/>
      <c r="G16" s="18"/>
    </row>
    <row r="17" customHeight="1" spans="1:7">
      <c r="A17" s="14"/>
      <c r="B17" s="15"/>
      <c r="C17" s="16"/>
      <c r="D17" s="14"/>
      <c r="E17" s="19"/>
      <c r="F17" s="56"/>
      <c r="G17" s="18"/>
    </row>
    <row r="18" customHeight="1" spans="1:7">
      <c r="A18" s="14"/>
      <c r="B18" s="15"/>
      <c r="C18" s="16"/>
      <c r="D18" s="14"/>
      <c r="E18" s="19"/>
      <c r="F18" s="56"/>
      <c r="G18" s="18"/>
    </row>
    <row r="19" customHeight="1" spans="1:7">
      <c r="A19" s="14"/>
      <c r="B19" s="15"/>
      <c r="C19" s="16"/>
      <c r="D19" s="14"/>
      <c r="E19" s="19"/>
      <c r="F19" s="56"/>
      <c r="G19" s="18"/>
    </row>
    <row r="20" customHeight="1" spans="1:7">
      <c r="A20" s="14"/>
      <c r="B20" s="15"/>
      <c r="C20" s="16"/>
      <c r="D20" s="14"/>
      <c r="E20" s="19"/>
      <c r="F20" s="56"/>
      <c r="G20" s="18"/>
    </row>
    <row r="21" customHeight="1" spans="1:7">
      <c r="A21" s="14"/>
      <c r="B21" s="15"/>
      <c r="C21" s="16"/>
      <c r="D21" s="14"/>
      <c r="E21" s="19"/>
      <c r="F21" s="56"/>
      <c r="G21" s="18"/>
    </row>
    <row r="22" customHeight="1" spans="1:7">
      <c r="A22" s="14"/>
      <c r="B22" s="15"/>
      <c r="C22" s="16"/>
      <c r="D22" s="14"/>
      <c r="E22" s="19"/>
      <c r="F22" s="56"/>
      <c r="G22" s="18"/>
    </row>
    <row r="23" customHeight="1" spans="1:7">
      <c r="A23" s="14"/>
      <c r="B23" s="15"/>
      <c r="C23" s="16"/>
      <c r="D23" s="14"/>
      <c r="E23" s="19"/>
      <c r="F23" s="56"/>
      <c r="G23" s="18"/>
    </row>
    <row r="24" customHeight="1" spans="1:7">
      <c r="A24" s="14"/>
      <c r="B24" s="15"/>
      <c r="C24" s="16"/>
      <c r="D24" s="14"/>
      <c r="E24" s="19"/>
      <c r="F24" s="56"/>
      <c r="G24" s="18"/>
    </row>
    <row r="25" customHeight="1" spans="1:7">
      <c r="A25" s="14"/>
      <c r="B25" s="15"/>
      <c r="C25" s="16"/>
      <c r="D25" s="14"/>
      <c r="E25" s="19"/>
      <c r="F25" s="56"/>
      <c r="G25" s="18"/>
    </row>
    <row r="26" customHeight="1" spans="1:7">
      <c r="A26" s="14"/>
      <c r="B26" s="15"/>
      <c r="C26" s="16"/>
      <c r="D26" s="14"/>
      <c r="E26" s="19"/>
      <c r="F26" s="56"/>
      <c r="G26" s="18"/>
    </row>
    <row r="27" customHeight="1" spans="1:7">
      <c r="A27" s="14"/>
      <c r="B27" s="15"/>
      <c r="C27" s="16"/>
      <c r="D27" s="14"/>
      <c r="E27" s="19"/>
      <c r="F27" s="56"/>
      <c r="G27" s="18"/>
    </row>
    <row r="28" customHeight="1" spans="1:7">
      <c r="A28" s="20" t="s">
        <v>935</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4" display="返回索引页"/>
    <hyperlink ref="B1" location="流动负债汇总!B14" display="返回流动负债汇总表"/>
  </hyperlinks>
  <printOptions horizontalCentered="1"/>
  <pageMargins left="0.354166666666667" right="0.354166666666667" top="0.786805555555556" bottom="0.472222222222222" header="1.0625" footer="0.511805555555556"/>
  <pageSetup paperSize="9" fitToHeight="0" orientation="landscape"/>
  <headerFooter alignWithMargins="0">
    <oddHeader>&amp;R&amp;"宋体,常规"&amp;10表&amp;"Times New Roman,常规"5-9
&amp;"宋体,常规"共&amp;"Times New Roman,常规"&amp;N&amp;"宋体,常规"页第&amp;"Times New Roman,常规"&amp;P&amp;"宋体,常规"页</oddHeader>
  </headerFooter>
  <legacyDrawing r:id="rId2"/>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6.25" customWidth="1"/>
    <col min="2" max="2" width="30.0833333333333" customWidth="1"/>
    <col min="3" max="3" width="11.75" customWidth="1"/>
    <col min="4" max="4" width="25" customWidth="1"/>
    <col min="5" max="5" width="16.5" customWidth="1"/>
    <col min="6" max="6" width="16.8333333333333" customWidth="1" outlineLevel="1"/>
    <col min="7" max="7" width="15.5" customWidth="1"/>
  </cols>
  <sheetData>
    <row r="1" ht="15.6" spans="1:7">
      <c r="A1" s="1" t="s">
        <v>126</v>
      </c>
      <c r="B1" s="2" t="s">
        <v>890</v>
      </c>
      <c r="C1" s="2"/>
      <c r="D1" s="3"/>
      <c r="E1" s="3"/>
      <c r="F1" s="4"/>
      <c r="G1" s="3"/>
    </row>
    <row r="2" ht="30" hidden="1" customHeight="1" spans="1:7">
      <c r="A2" s="5" t="s">
        <v>943</v>
      </c>
      <c r="B2" s="5"/>
      <c r="C2" s="5"/>
      <c r="D2" s="5"/>
      <c r="E2" s="5"/>
      <c r="F2" s="5"/>
      <c r="G2" s="5"/>
    </row>
    <row r="3" ht="30" customHeight="1" spans="1:7">
      <c r="A3" s="5" t="s">
        <v>944</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5" customHeight="1" spans="1:7">
      <c r="A6" s="31" t="s">
        <v>161</v>
      </c>
      <c r="B6" s="31" t="s">
        <v>323</v>
      </c>
      <c r="C6" s="12" t="s">
        <v>335</v>
      </c>
      <c r="D6" s="12" t="s">
        <v>334</v>
      </c>
      <c r="E6" s="13" t="s">
        <v>196</v>
      </c>
      <c r="F6" s="12" t="s">
        <v>197</v>
      </c>
      <c r="G6" s="61" t="s">
        <v>164</v>
      </c>
    </row>
    <row r="7" ht="16.5" customHeight="1" spans="1:7">
      <c r="A7" s="31"/>
      <c r="B7" s="31"/>
      <c r="C7" s="16"/>
      <c r="D7" s="61"/>
      <c r="E7" s="19"/>
      <c r="F7" s="12"/>
      <c r="G7" s="61"/>
    </row>
    <row r="8" ht="16.5" customHeight="1" spans="1:7">
      <c r="A8" s="14"/>
      <c r="B8" s="15"/>
      <c r="C8" s="16"/>
      <c r="D8" s="61"/>
      <c r="E8" s="19"/>
      <c r="F8" s="56"/>
      <c r="G8" s="18"/>
    </row>
    <row r="9" ht="16.5" customHeight="1" spans="1:7">
      <c r="A9" s="14"/>
      <c r="B9" s="15"/>
      <c r="C9" s="16"/>
      <c r="D9" s="61"/>
      <c r="E9" s="19"/>
      <c r="F9" s="56"/>
      <c r="G9" s="18"/>
    </row>
    <row r="10" ht="16.5" customHeight="1" spans="1:7">
      <c r="A10" s="14"/>
      <c r="B10" s="15"/>
      <c r="C10" s="16"/>
      <c r="D10" s="61"/>
      <c r="E10" s="19"/>
      <c r="F10" s="56"/>
      <c r="G10" s="18"/>
    </row>
    <row r="11" ht="16.5" customHeight="1" spans="1:7">
      <c r="A11" s="14"/>
      <c r="B11" s="15"/>
      <c r="C11" s="16"/>
      <c r="D11" s="61"/>
      <c r="E11" s="19"/>
      <c r="F11" s="56"/>
      <c r="G11" s="18"/>
    </row>
    <row r="12" ht="16.5" customHeight="1" spans="1:7">
      <c r="A12" s="14"/>
      <c r="B12" s="15"/>
      <c r="C12" s="16"/>
      <c r="D12" s="61"/>
      <c r="E12" s="19"/>
      <c r="F12" s="56"/>
      <c r="G12" s="18"/>
    </row>
    <row r="13" ht="16.5" customHeight="1" spans="1:7">
      <c r="A13" s="14"/>
      <c r="B13" s="15"/>
      <c r="C13" s="16"/>
      <c r="D13" s="61"/>
      <c r="E13" s="19"/>
      <c r="F13" s="56"/>
      <c r="G13" s="18"/>
    </row>
    <row r="14" ht="16.5" customHeight="1" spans="1:7">
      <c r="A14" s="14"/>
      <c r="B14" s="15"/>
      <c r="C14" s="16"/>
      <c r="D14" s="61"/>
      <c r="E14" s="19"/>
      <c r="F14" s="56"/>
      <c r="G14" s="18"/>
    </row>
    <row r="15" ht="16.5" customHeight="1" spans="1:7">
      <c r="A15" s="14"/>
      <c r="B15" s="15"/>
      <c r="C15" s="16"/>
      <c r="D15" s="61"/>
      <c r="E15" s="19"/>
      <c r="F15" s="56"/>
      <c r="G15" s="18"/>
    </row>
    <row r="16" ht="16.5" customHeight="1" spans="1:7">
      <c r="A16" s="14"/>
      <c r="B16" s="15"/>
      <c r="C16" s="16"/>
      <c r="D16" s="61"/>
      <c r="E16" s="19"/>
      <c r="F16" s="56"/>
      <c r="G16" s="18"/>
    </row>
    <row r="17" ht="16.5" customHeight="1" spans="1:7">
      <c r="A17" s="14"/>
      <c r="B17" s="15"/>
      <c r="C17" s="16"/>
      <c r="D17" s="61"/>
      <c r="E17" s="19"/>
      <c r="F17" s="56"/>
      <c r="G17" s="18"/>
    </row>
    <row r="18" ht="16.5" customHeight="1" spans="1:7">
      <c r="A18" s="14"/>
      <c r="B18" s="15"/>
      <c r="C18" s="16"/>
      <c r="D18" s="61"/>
      <c r="E18" s="19"/>
      <c r="F18" s="56"/>
      <c r="G18" s="18"/>
    </row>
    <row r="19" ht="16.5" customHeight="1" spans="1:7">
      <c r="A19" s="14"/>
      <c r="B19" s="15"/>
      <c r="C19" s="16"/>
      <c r="D19" s="61"/>
      <c r="E19" s="19"/>
      <c r="F19" s="56"/>
      <c r="G19" s="18"/>
    </row>
    <row r="20" ht="16.5" customHeight="1" spans="1:7">
      <c r="A20" s="14"/>
      <c r="B20" s="15"/>
      <c r="C20" s="16"/>
      <c r="D20" s="61"/>
      <c r="E20" s="19"/>
      <c r="F20" s="56"/>
      <c r="G20" s="18"/>
    </row>
    <row r="21" ht="16.5" customHeight="1" spans="1:7">
      <c r="A21" s="14"/>
      <c r="B21" s="15"/>
      <c r="C21" s="16"/>
      <c r="D21" s="61"/>
      <c r="E21" s="19"/>
      <c r="F21" s="56"/>
      <c r="G21" s="18"/>
    </row>
    <row r="22" ht="16.5" customHeight="1" spans="1:7">
      <c r="A22" s="14"/>
      <c r="B22" s="15"/>
      <c r="C22" s="16"/>
      <c r="D22" s="61"/>
      <c r="E22" s="19"/>
      <c r="F22" s="56"/>
      <c r="G22" s="18"/>
    </row>
    <row r="23" ht="16.5" customHeight="1" spans="1:7">
      <c r="A23" s="14"/>
      <c r="B23" s="15"/>
      <c r="C23" s="16"/>
      <c r="D23" s="61"/>
      <c r="E23" s="19"/>
      <c r="F23" s="56"/>
      <c r="G23" s="18"/>
    </row>
    <row r="24" ht="16.5" customHeight="1" spans="1:7">
      <c r="A24" s="14"/>
      <c r="B24" s="15"/>
      <c r="C24" s="16"/>
      <c r="D24" s="61"/>
      <c r="E24" s="19"/>
      <c r="F24" s="56"/>
      <c r="G24" s="18"/>
    </row>
    <row r="25" ht="16.5" customHeight="1" spans="1:7">
      <c r="A25" s="14"/>
      <c r="B25" s="15"/>
      <c r="C25" s="16"/>
      <c r="D25" s="61"/>
      <c r="E25" s="19"/>
      <c r="F25" s="56"/>
      <c r="G25" s="18"/>
    </row>
    <row r="26" ht="16.5" customHeight="1" spans="1:7">
      <c r="A26" s="14"/>
      <c r="B26" s="15"/>
      <c r="C26" s="16"/>
      <c r="D26" s="61"/>
      <c r="E26" s="19"/>
      <c r="F26" s="56"/>
      <c r="G26" s="18"/>
    </row>
    <row r="27" ht="16.5" customHeight="1" spans="1:7">
      <c r="A27" s="14"/>
      <c r="B27" s="15"/>
      <c r="C27" s="16"/>
      <c r="D27" s="61"/>
      <c r="E27" s="19"/>
      <c r="F27" s="56"/>
      <c r="G27" s="18"/>
    </row>
    <row r="28" ht="16.5" customHeight="1" spans="1:7">
      <c r="A28" s="20" t="s">
        <v>904</v>
      </c>
      <c r="B28" s="21"/>
      <c r="C28" s="21"/>
      <c r="D28" s="14"/>
      <c r="E28" s="62">
        <f>SUM(E8:E27)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5" display="返回索引页"/>
    <hyperlink ref="B1" location="流动负债汇总!B15" display="返回流动负债汇总表"/>
  </hyperlinks>
  <printOptions horizontalCentered="1"/>
  <pageMargins left="0.509722222222222" right="0.55" top="0.786805555555556" bottom="0.786805555555556" header="1.02361111111111" footer="0.511805555555556"/>
  <pageSetup paperSize="9" fitToHeight="0" orientation="landscape"/>
  <headerFooter alignWithMargins="0">
    <oddHeader>&amp;R&amp;"宋体,常规"&amp;10表&amp;"Times New Roman,常规"5-10
&amp;"宋体,常规"共&amp;"Times New Roman,常规"&amp;N&amp;"宋体,常规"页第&amp;"Times New Roman,常规"&amp;P&amp;"宋体,常规"页</oddHeader>
  </headerFooter>
  <legacyDrawing r:id="rId2"/>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7" customWidth="1"/>
    <col min="2" max="2" width="27.5833333333333" customWidth="1"/>
    <col min="3" max="3" width="11.25" customWidth="1"/>
    <col min="4" max="4" width="11" customWidth="1"/>
    <col min="5" max="5" width="7.33333333333333" customWidth="1"/>
    <col min="6" max="6" width="8.25" customWidth="1"/>
    <col min="7" max="7" width="12.8333333333333" customWidth="1"/>
    <col min="8" max="8" width="15.0833333333333" customWidth="1"/>
    <col min="9" max="9" width="12.3333333333333" customWidth="1" outlineLevel="1"/>
    <col min="10" max="10" width="14" customWidth="1" outlineLevel="1"/>
    <col min="11" max="11" width="14.5833333333333" customWidth="1"/>
  </cols>
  <sheetData>
    <row r="1" ht="15.6" spans="1:11">
      <c r="A1" s="1" t="s">
        <v>126</v>
      </c>
      <c r="B1" s="2" t="s">
        <v>890</v>
      </c>
      <c r="C1" s="3"/>
      <c r="D1" s="3"/>
      <c r="E1" s="3"/>
      <c r="F1" s="3"/>
      <c r="G1" s="3"/>
      <c r="H1" s="3"/>
      <c r="I1" s="4"/>
      <c r="J1" s="4"/>
      <c r="K1" s="3"/>
    </row>
    <row r="2" ht="30" hidden="1" customHeight="1" spans="1:11">
      <c r="A2" s="5" t="s">
        <v>945</v>
      </c>
      <c r="B2" s="5"/>
      <c r="C2" s="5"/>
      <c r="D2" s="5"/>
      <c r="E2" s="5"/>
      <c r="F2" s="5"/>
      <c r="G2" s="5"/>
      <c r="H2" s="5"/>
      <c r="I2" s="5"/>
      <c r="J2" s="5"/>
      <c r="K2" s="5"/>
    </row>
    <row r="3" ht="30" customHeight="1" spans="1:11">
      <c r="A3" s="5" t="s">
        <v>946</v>
      </c>
      <c r="B3" s="5"/>
      <c r="C3" s="5"/>
      <c r="D3" s="5"/>
      <c r="E3" s="5"/>
      <c r="F3" s="5"/>
      <c r="G3" s="5"/>
      <c r="H3" s="5"/>
      <c r="I3" s="5"/>
      <c r="J3" s="5"/>
      <c r="K3" s="5"/>
    </row>
    <row r="4" ht="14.15" customHeight="1" spans="1:11">
      <c r="A4" s="6" t="e">
        <f>CONCATENATE(#REF!,#REF!,#REF!,#REF!,#REF!,#REF!,#REF!)</f>
        <v>#REF!</v>
      </c>
      <c r="B4" s="6"/>
      <c r="C4" s="6"/>
      <c r="D4" s="6"/>
      <c r="E4" s="6"/>
      <c r="F4" s="6"/>
      <c r="G4" s="6"/>
      <c r="H4" s="6"/>
      <c r="I4" s="6"/>
      <c r="J4" s="7"/>
      <c r="K4" s="7"/>
    </row>
    <row r="5" customHeight="1" spans="1:11">
      <c r="A5" s="8" t="e">
        <f>#REF!&amp;#REF!</f>
        <v>#REF!</v>
      </c>
      <c r="B5" s="9"/>
      <c r="C5" s="9"/>
      <c r="D5" s="9"/>
      <c r="E5" s="9"/>
      <c r="F5" s="9"/>
      <c r="G5" s="9"/>
      <c r="H5" s="9"/>
      <c r="I5" s="10"/>
      <c r="J5" s="10"/>
      <c r="K5" s="11" t="s">
        <v>159</v>
      </c>
    </row>
    <row r="6" ht="28" customHeight="1" spans="1:11">
      <c r="A6" s="12" t="s">
        <v>161</v>
      </c>
      <c r="B6" s="12" t="s">
        <v>947</v>
      </c>
      <c r="C6" s="12" t="s">
        <v>335</v>
      </c>
      <c r="D6" s="12" t="s">
        <v>555</v>
      </c>
      <c r="E6" s="57" t="s">
        <v>948</v>
      </c>
      <c r="F6" s="58" t="s">
        <v>279</v>
      </c>
      <c r="G6" s="12" t="s">
        <v>949</v>
      </c>
      <c r="H6" s="13" t="s">
        <v>196</v>
      </c>
      <c r="I6" s="32" t="s">
        <v>900</v>
      </c>
      <c r="J6" s="12" t="s">
        <v>197</v>
      </c>
      <c r="K6" s="12" t="s">
        <v>164</v>
      </c>
    </row>
    <row r="7" customHeight="1" spans="1:11">
      <c r="A7" s="14"/>
      <c r="B7" s="37"/>
      <c r="C7" s="16"/>
      <c r="D7" s="16"/>
      <c r="E7" s="14"/>
      <c r="F7" s="59"/>
      <c r="G7" s="14"/>
      <c r="H7" s="19"/>
      <c r="I7" s="39"/>
      <c r="J7" s="12"/>
      <c r="K7" s="18"/>
    </row>
    <row r="8" customHeight="1" spans="1:11">
      <c r="A8" s="14"/>
      <c r="B8" s="15"/>
      <c r="C8" s="16"/>
      <c r="D8" s="16"/>
      <c r="E8" s="14"/>
      <c r="F8" s="59"/>
      <c r="G8" s="14"/>
      <c r="H8" s="19"/>
      <c r="I8" s="39"/>
      <c r="J8" s="12"/>
      <c r="K8" s="18"/>
    </row>
    <row r="9" customHeight="1" spans="1:11">
      <c r="A9" s="14"/>
      <c r="B9" s="15"/>
      <c r="C9" s="16"/>
      <c r="D9" s="16"/>
      <c r="E9" s="14"/>
      <c r="F9" s="59"/>
      <c r="G9" s="14"/>
      <c r="H9" s="19"/>
      <c r="I9" s="39"/>
      <c r="J9" s="12"/>
      <c r="K9" s="18"/>
    </row>
    <row r="10" customHeight="1" spans="1:11">
      <c r="A10" s="14"/>
      <c r="B10" s="15"/>
      <c r="C10" s="16"/>
      <c r="D10" s="16"/>
      <c r="E10" s="14"/>
      <c r="F10" s="59"/>
      <c r="G10" s="14"/>
      <c r="H10" s="19"/>
      <c r="I10" s="39"/>
      <c r="J10" s="12"/>
      <c r="K10" s="18"/>
    </row>
    <row r="11" customHeight="1" spans="1:11">
      <c r="A11" s="14"/>
      <c r="B11" s="15"/>
      <c r="C11" s="16"/>
      <c r="D11" s="16"/>
      <c r="E11" s="14"/>
      <c r="F11" s="59"/>
      <c r="G11" s="14"/>
      <c r="H11" s="19"/>
      <c r="I11" s="39"/>
      <c r="J11" s="12"/>
      <c r="K11" s="18"/>
    </row>
    <row r="12" customHeight="1" spans="1:11">
      <c r="A12" s="14"/>
      <c r="B12" s="15"/>
      <c r="C12" s="16"/>
      <c r="D12" s="16"/>
      <c r="E12" s="14"/>
      <c r="F12" s="59"/>
      <c r="G12" s="14"/>
      <c r="H12" s="19"/>
      <c r="I12" s="39"/>
      <c r="J12" s="12"/>
      <c r="K12" s="18"/>
    </row>
    <row r="13" customHeight="1" spans="1:11">
      <c r="A13" s="14"/>
      <c r="B13" s="15"/>
      <c r="C13" s="16"/>
      <c r="D13" s="16"/>
      <c r="E13" s="14"/>
      <c r="F13" s="59"/>
      <c r="G13" s="14"/>
      <c r="H13" s="19"/>
      <c r="I13" s="39"/>
      <c r="J13" s="12"/>
      <c r="K13" s="18"/>
    </row>
    <row r="14" customHeight="1" spans="1:11">
      <c r="A14" s="14"/>
      <c r="B14" s="15"/>
      <c r="C14" s="16"/>
      <c r="D14" s="16"/>
      <c r="E14" s="14"/>
      <c r="F14" s="59"/>
      <c r="G14" s="14"/>
      <c r="H14" s="19"/>
      <c r="I14" s="39"/>
      <c r="J14" s="12"/>
      <c r="K14" s="18"/>
    </row>
    <row r="15" customHeight="1" spans="1:11">
      <c r="A15" s="14"/>
      <c r="B15" s="15"/>
      <c r="C15" s="16"/>
      <c r="D15" s="16"/>
      <c r="E15" s="14"/>
      <c r="F15" s="59"/>
      <c r="G15" s="14"/>
      <c r="H15" s="19"/>
      <c r="I15" s="39"/>
      <c r="J15" s="12"/>
      <c r="K15" s="18"/>
    </row>
    <row r="16" customHeight="1" spans="1:11">
      <c r="A16" s="14"/>
      <c r="B16" s="15"/>
      <c r="C16" s="16"/>
      <c r="D16" s="16"/>
      <c r="E16" s="14"/>
      <c r="F16" s="59"/>
      <c r="G16" s="14"/>
      <c r="H16" s="19"/>
      <c r="I16" s="39"/>
      <c r="J16" s="12"/>
      <c r="K16" s="18"/>
    </row>
    <row r="17" customHeight="1" spans="1:11">
      <c r="A17" s="14"/>
      <c r="B17" s="15"/>
      <c r="C17" s="16"/>
      <c r="D17" s="16"/>
      <c r="E17" s="14"/>
      <c r="F17" s="59"/>
      <c r="G17" s="14"/>
      <c r="H17" s="19"/>
      <c r="I17" s="39"/>
      <c r="J17" s="12"/>
      <c r="K17" s="18"/>
    </row>
    <row r="18" customHeight="1" spans="1:11">
      <c r="A18" s="14"/>
      <c r="B18" s="15"/>
      <c r="C18" s="16"/>
      <c r="D18" s="16"/>
      <c r="E18" s="14"/>
      <c r="F18" s="59"/>
      <c r="G18" s="14"/>
      <c r="H18" s="19"/>
      <c r="I18" s="39"/>
      <c r="J18" s="12"/>
      <c r="K18" s="18"/>
    </row>
    <row r="19" customHeight="1" spans="1:11">
      <c r="A19" s="14"/>
      <c r="B19" s="15"/>
      <c r="C19" s="16"/>
      <c r="D19" s="16"/>
      <c r="E19" s="14"/>
      <c r="F19" s="59"/>
      <c r="G19" s="14"/>
      <c r="H19" s="19"/>
      <c r="I19" s="39"/>
      <c r="J19" s="12"/>
      <c r="K19" s="18"/>
    </row>
    <row r="20" customHeight="1" spans="1:11">
      <c r="A20" s="14"/>
      <c r="B20" s="15"/>
      <c r="C20" s="16"/>
      <c r="D20" s="16"/>
      <c r="E20" s="14"/>
      <c r="F20" s="59"/>
      <c r="G20" s="14"/>
      <c r="H20" s="19"/>
      <c r="I20" s="39"/>
      <c r="J20" s="12"/>
      <c r="K20" s="18"/>
    </row>
    <row r="21" customHeight="1" spans="1:11">
      <c r="A21" s="14"/>
      <c r="B21" s="15"/>
      <c r="C21" s="16"/>
      <c r="D21" s="16"/>
      <c r="E21" s="14"/>
      <c r="F21" s="59"/>
      <c r="G21" s="14"/>
      <c r="H21" s="19"/>
      <c r="I21" s="39"/>
      <c r="J21" s="12"/>
      <c r="K21" s="18"/>
    </row>
    <row r="22" customHeight="1" spans="1:11">
      <c r="A22" s="14"/>
      <c r="B22" s="15"/>
      <c r="C22" s="16"/>
      <c r="D22" s="16"/>
      <c r="E22" s="14"/>
      <c r="F22" s="59"/>
      <c r="G22" s="14"/>
      <c r="H22" s="19"/>
      <c r="I22" s="39"/>
      <c r="J22" s="12"/>
      <c r="K22" s="18"/>
    </row>
    <row r="23" customHeight="1" spans="1:11">
      <c r="A23" s="14"/>
      <c r="B23" s="15"/>
      <c r="C23" s="16"/>
      <c r="D23" s="16"/>
      <c r="E23" s="14"/>
      <c r="F23" s="59"/>
      <c r="G23" s="14"/>
      <c r="H23" s="19"/>
      <c r="I23" s="39"/>
      <c r="J23" s="12"/>
      <c r="K23" s="18"/>
    </row>
    <row r="24" customHeight="1" spans="1:11">
      <c r="A24" s="14"/>
      <c r="B24" s="15"/>
      <c r="C24" s="16"/>
      <c r="D24" s="16"/>
      <c r="E24" s="14"/>
      <c r="F24" s="59"/>
      <c r="G24" s="14"/>
      <c r="H24" s="19"/>
      <c r="I24" s="39"/>
      <c r="J24" s="12"/>
      <c r="K24" s="18"/>
    </row>
    <row r="25" customHeight="1" spans="1:11">
      <c r="A25" s="14"/>
      <c r="B25" s="15"/>
      <c r="C25" s="16"/>
      <c r="D25" s="16"/>
      <c r="E25" s="14"/>
      <c r="F25" s="59"/>
      <c r="G25" s="14"/>
      <c r="H25" s="19"/>
      <c r="I25" s="39"/>
      <c r="J25" s="12"/>
      <c r="K25" s="18"/>
    </row>
    <row r="26" customHeight="1" spans="1:11">
      <c r="A26" s="14"/>
      <c r="B26" s="15"/>
      <c r="C26" s="16"/>
      <c r="D26" s="16"/>
      <c r="E26" s="14"/>
      <c r="F26" s="59"/>
      <c r="G26" s="14"/>
      <c r="H26" s="19"/>
      <c r="I26" s="39"/>
      <c r="J26" s="12"/>
      <c r="K26" s="18"/>
    </row>
    <row r="27" customHeight="1" spans="1:11">
      <c r="A27" s="14"/>
      <c r="B27" s="15"/>
      <c r="C27" s="16"/>
      <c r="D27" s="16"/>
      <c r="E27" s="14"/>
      <c r="F27" s="59"/>
      <c r="G27" s="14"/>
      <c r="H27" s="19"/>
      <c r="I27" s="39"/>
      <c r="J27" s="12"/>
      <c r="K27" s="18"/>
    </row>
    <row r="28" customHeight="1" spans="1:11">
      <c r="A28" s="20" t="s">
        <v>855</v>
      </c>
      <c r="B28" s="21"/>
      <c r="C28" s="16"/>
      <c r="D28" s="16"/>
      <c r="E28" s="18"/>
      <c r="F28" s="60"/>
      <c r="G28" s="18"/>
      <c r="H28" s="19">
        <f>SUM(H7:H27)</f>
        <v>0</v>
      </c>
      <c r="I28" s="39"/>
      <c r="J28" s="19">
        <f>SUM(J7:J27)</f>
        <v>0</v>
      </c>
      <c r="K28" s="18"/>
    </row>
    <row r="29" customHeight="1" spans="1:11">
      <c r="A29" s="22" t="e">
        <f>#REF!&amp;#REF!</f>
        <v>#REF!</v>
      </c>
      <c r="B29" s="9"/>
      <c r="C29" s="9"/>
      <c r="D29" s="9"/>
      <c r="E29" s="9"/>
      <c r="F29" s="9"/>
      <c r="G29" s="9"/>
      <c r="H29" s="9"/>
      <c r="I29" s="23"/>
      <c r="J29" s="23" t="e">
        <f>"评估人员："&amp;#REF!</f>
        <v>#REF!</v>
      </c>
      <c r="K29" s="9"/>
    </row>
    <row r="30" customHeight="1" spans="1:11">
      <c r="A30" s="22" t="e">
        <f>CONCATENATE(#REF!,#REF!,#REF!,#REF!,#REF!,#REF!,#REF!)</f>
        <v>#REF!</v>
      </c>
      <c r="B30" s="9"/>
      <c r="C30" s="9"/>
      <c r="D30" s="9"/>
      <c r="E30" s="9"/>
      <c r="F30" s="9"/>
      <c r="G30" s="9"/>
      <c r="H30" s="9"/>
      <c r="I30" s="23"/>
      <c r="J30" s="23"/>
      <c r="K30" s="9"/>
    </row>
  </sheetData>
  <mergeCells count="4">
    <mergeCell ref="A2:K2"/>
    <mergeCell ref="A3:K3"/>
    <mergeCell ref="A4:K4"/>
    <mergeCell ref="A28:B28"/>
  </mergeCells>
  <hyperlinks>
    <hyperlink ref="A1" location="索引目录!I16" display="返回索引页"/>
    <hyperlink ref="B1" location="流动负债汇总!B16" display="返回流动负债汇总表"/>
  </hyperlinks>
  <printOptions horizontalCentered="1"/>
  <pageMargins left="0.354166666666667" right="0.354166666666667" top="0.786805555555556" bottom="0.786805555555556" header="1.0625" footer="0.511805555555556"/>
  <pageSetup paperSize="9" scale="93" fitToHeight="0" orientation="landscape"/>
  <headerFooter alignWithMargins="0">
    <oddHeader>&amp;R&amp;"宋体,常规"&amp;10表&amp;"Times New Roman,常规"5-11
&amp;"宋体,常规"共&amp;"Times New Roman,常规"&amp;N&amp;"宋体,常规"页第&amp;"Times New Roman,常规"&amp;P&amp;"宋体,常规"页</oddHeader>
  </headerFooter>
  <legacyDrawing r:id="rId2"/>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3.0833333333333" customWidth="1"/>
    <col min="3" max="3" width="11.0833333333333" customWidth="1"/>
    <col min="4" max="4" width="25.0833333333333" customWidth="1"/>
    <col min="5" max="5" width="16.5" customWidth="1"/>
    <col min="6" max="6" width="16.8333333333333" customWidth="1" outlineLevel="1"/>
    <col min="7" max="7" width="15.5" customWidth="1"/>
  </cols>
  <sheetData>
    <row r="1" ht="15.6" spans="1:7">
      <c r="A1" s="1" t="s">
        <v>126</v>
      </c>
      <c r="B1" s="2" t="s">
        <v>890</v>
      </c>
      <c r="C1" s="3"/>
      <c r="D1" s="3"/>
      <c r="E1" s="3"/>
      <c r="F1" s="4"/>
      <c r="G1" s="3"/>
    </row>
    <row r="2" ht="30" hidden="1" customHeight="1" spans="1:7">
      <c r="A2" s="5" t="s">
        <v>950</v>
      </c>
      <c r="B2" s="5"/>
      <c r="C2" s="5"/>
      <c r="D2" s="5"/>
      <c r="E2" s="5"/>
      <c r="F2" s="5"/>
      <c r="G2" s="5"/>
    </row>
    <row r="3" ht="30" customHeight="1" spans="1:7">
      <c r="A3" s="5" t="s">
        <v>951</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37"/>
      <c r="C7" s="16"/>
      <c r="D7" s="14"/>
      <c r="E7" s="17"/>
      <c r="F7" s="12"/>
      <c r="G7" s="18"/>
    </row>
    <row r="8" customHeight="1" spans="1:7">
      <c r="A8" s="14"/>
      <c r="B8" s="15"/>
      <c r="C8" s="16"/>
      <c r="D8" s="14"/>
      <c r="E8" s="17"/>
      <c r="F8" s="56"/>
      <c r="G8" s="18"/>
    </row>
    <row r="9" customHeight="1" spans="1:7">
      <c r="A9" s="14"/>
      <c r="B9" s="15"/>
      <c r="C9" s="16"/>
      <c r="D9" s="14"/>
      <c r="E9" s="17"/>
      <c r="F9" s="56"/>
      <c r="G9" s="18"/>
    </row>
    <row r="10" customHeight="1" spans="1:7">
      <c r="A10" s="14"/>
      <c r="B10" s="15"/>
      <c r="C10" s="16"/>
      <c r="D10" s="14"/>
      <c r="E10" s="19"/>
      <c r="F10" s="56"/>
      <c r="G10" s="18"/>
    </row>
    <row r="11" customHeight="1" spans="1:7">
      <c r="A11" s="14"/>
      <c r="B11" s="15"/>
      <c r="C11" s="16"/>
      <c r="D11" s="14"/>
      <c r="E11" s="19"/>
      <c r="F11" s="56"/>
      <c r="G11" s="18"/>
    </row>
    <row r="12" customHeight="1" spans="1:7">
      <c r="A12" s="14"/>
      <c r="B12" s="15"/>
      <c r="C12" s="16"/>
      <c r="D12" s="14"/>
      <c r="E12" s="19"/>
      <c r="F12" s="56"/>
      <c r="G12" s="18"/>
    </row>
    <row r="13" customHeight="1" spans="1:7">
      <c r="A13" s="14"/>
      <c r="B13" s="15"/>
      <c r="C13" s="16"/>
      <c r="D13" s="14"/>
      <c r="E13" s="19"/>
      <c r="F13" s="56"/>
      <c r="G13" s="18"/>
    </row>
    <row r="14" customHeight="1" spans="1:7">
      <c r="A14" s="14"/>
      <c r="B14" s="15"/>
      <c r="C14" s="16"/>
      <c r="D14" s="14"/>
      <c r="E14" s="19"/>
      <c r="F14" s="56"/>
      <c r="G14" s="18"/>
    </row>
    <row r="15" customHeight="1" spans="1:7">
      <c r="A15" s="14"/>
      <c r="B15" s="15"/>
      <c r="C15" s="16"/>
      <c r="D15" s="14"/>
      <c r="E15" s="19"/>
      <c r="F15" s="56"/>
      <c r="G15" s="18"/>
    </row>
    <row r="16" customHeight="1" spans="1:7">
      <c r="A16" s="14"/>
      <c r="B16" s="15"/>
      <c r="C16" s="16"/>
      <c r="D16" s="14"/>
      <c r="E16" s="19"/>
      <c r="F16" s="56"/>
      <c r="G16" s="18"/>
    </row>
    <row r="17" customHeight="1" spans="1:7">
      <c r="A17" s="14"/>
      <c r="B17" s="15"/>
      <c r="C17" s="16"/>
      <c r="D17" s="14"/>
      <c r="E17" s="19"/>
      <c r="F17" s="56"/>
      <c r="G17" s="18"/>
    </row>
    <row r="18" customHeight="1" spans="1:7">
      <c r="A18" s="14"/>
      <c r="B18" s="15"/>
      <c r="C18" s="16"/>
      <c r="D18" s="14"/>
      <c r="E18" s="19"/>
      <c r="F18" s="56"/>
      <c r="G18" s="18"/>
    </row>
    <row r="19" customHeight="1" spans="1:7">
      <c r="A19" s="14"/>
      <c r="B19" s="15"/>
      <c r="C19" s="16"/>
      <c r="D19" s="14"/>
      <c r="E19" s="19"/>
      <c r="F19" s="56"/>
      <c r="G19" s="18"/>
    </row>
    <row r="20" customHeight="1" spans="1:7">
      <c r="A20" s="14"/>
      <c r="B20" s="15"/>
      <c r="C20" s="16"/>
      <c r="D20" s="14"/>
      <c r="E20" s="19"/>
      <c r="F20" s="56"/>
      <c r="G20" s="18"/>
    </row>
    <row r="21" customHeight="1" spans="1:7">
      <c r="A21" s="14"/>
      <c r="B21" s="15"/>
      <c r="C21" s="16"/>
      <c r="D21" s="14"/>
      <c r="E21" s="19"/>
      <c r="F21" s="56"/>
      <c r="G21" s="18"/>
    </row>
    <row r="22" customHeight="1" spans="1:7">
      <c r="A22" s="14"/>
      <c r="B22" s="15"/>
      <c r="C22" s="16"/>
      <c r="D22" s="14"/>
      <c r="E22" s="19"/>
      <c r="F22" s="56"/>
      <c r="G22" s="18"/>
    </row>
    <row r="23" customHeight="1" spans="1:7">
      <c r="A23" s="14"/>
      <c r="B23" s="15"/>
      <c r="C23" s="16"/>
      <c r="D23" s="14"/>
      <c r="E23" s="19"/>
      <c r="F23" s="56"/>
      <c r="G23" s="18"/>
    </row>
    <row r="24" customHeight="1" spans="1:7">
      <c r="A24" s="14"/>
      <c r="B24" s="15"/>
      <c r="C24" s="16"/>
      <c r="D24" s="14"/>
      <c r="E24" s="19"/>
      <c r="F24" s="56"/>
      <c r="G24" s="18"/>
    </row>
    <row r="25" customHeight="1" spans="1:7">
      <c r="A25" s="14"/>
      <c r="B25" s="15"/>
      <c r="C25" s="16"/>
      <c r="D25" s="14"/>
      <c r="E25" s="19"/>
      <c r="F25" s="56"/>
      <c r="G25" s="18"/>
    </row>
    <row r="26" customHeight="1" spans="1:7">
      <c r="A26" s="14"/>
      <c r="B26" s="15"/>
      <c r="C26" s="16"/>
      <c r="D26" s="14"/>
      <c r="E26" s="19"/>
      <c r="F26" s="56"/>
      <c r="G26" s="18"/>
    </row>
    <row r="27" customHeight="1" spans="1:7">
      <c r="A27" s="14"/>
      <c r="B27" s="15"/>
      <c r="C27" s="16"/>
      <c r="D27" s="14"/>
      <c r="E27" s="19"/>
      <c r="F27" s="56"/>
      <c r="G27" s="18"/>
    </row>
    <row r="28" customHeight="1" spans="1:7">
      <c r="A28" s="20" t="s">
        <v>855</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7" display="返回索引页"/>
    <hyperlink ref="B1" location="流动负债汇总!B17" display="返回流动负债汇总表"/>
  </hyperlinks>
  <printOptions horizontalCentered="1"/>
  <pageMargins left="0.45" right="0.509722222222222" top="0.786805555555556" bottom="0.786805555555556" header="1.05" footer="0.511805555555556"/>
  <pageSetup paperSize="9" fitToHeight="0" orientation="landscape"/>
  <headerFooter alignWithMargins="0">
    <oddHeader>&amp;R&amp;"宋体,常规"&amp;10表&amp;"Times New Roman,常规"9-12
&amp;"宋体,常规"共&amp;"Times New Roman,常规"&amp;N&amp;"宋体,常规"页第&amp;"Times New Roman,常规"&amp;P&amp;"宋体,常规"页</oddHeader>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8" customWidth="1"/>
    <col min="2" max="2" width="40.75" customWidth="1"/>
    <col min="3" max="5" width="20.5833333333333" customWidth="1"/>
    <col min="6" max="6" width="12.5833333333333" customWidth="1"/>
  </cols>
  <sheetData>
    <row r="1" ht="15.6" spans="1:6">
      <c r="A1" s="1" t="s">
        <v>126</v>
      </c>
      <c r="B1" s="2" t="s">
        <v>246</v>
      </c>
      <c r="C1" s="3"/>
      <c r="D1" s="3"/>
      <c r="E1" s="3"/>
      <c r="F1" s="3"/>
    </row>
    <row r="2" ht="30" hidden="1" customHeight="1" spans="1:6">
      <c r="A2" s="5" t="s">
        <v>952</v>
      </c>
      <c r="B2" s="5"/>
      <c r="C2" s="5"/>
      <c r="D2" s="5"/>
      <c r="E2" s="5"/>
      <c r="F2" s="5"/>
    </row>
    <row r="3" ht="30" customHeight="1" spans="1:6">
      <c r="A3" s="5" t="s">
        <v>953</v>
      </c>
      <c r="B3" s="5"/>
      <c r="C3" s="5"/>
      <c r="D3" s="5"/>
      <c r="E3" s="5"/>
      <c r="F3" s="5"/>
    </row>
    <row r="4" ht="14.15" customHeight="1" spans="1:6">
      <c r="A4" s="40" t="e">
        <f>CONCATENATE(#REF!,#REF!,#REF!,#REF!,#REF!,#REF!,#REF!)</f>
        <v>#REF!</v>
      </c>
      <c r="B4" s="40"/>
      <c r="C4" s="40"/>
      <c r="D4" s="40"/>
      <c r="E4" s="40"/>
      <c r="F4" s="40"/>
    </row>
    <row r="5" customHeight="1" spans="1:6">
      <c r="A5" s="41" t="e">
        <f>#REF!&amp;#REF!</f>
        <v>#REF!</v>
      </c>
      <c r="B5" s="42"/>
      <c r="C5" s="42"/>
      <c r="D5" s="42"/>
      <c r="E5" s="42"/>
      <c r="F5" s="43" t="s">
        <v>159</v>
      </c>
    </row>
    <row r="6" ht="28" customHeight="1" spans="1:6">
      <c r="A6" s="44" t="s">
        <v>249</v>
      </c>
      <c r="B6" s="44" t="s">
        <v>227</v>
      </c>
      <c r="C6" s="44" t="s">
        <v>196</v>
      </c>
      <c r="D6" s="44" t="s">
        <v>197</v>
      </c>
      <c r="E6" s="45" t="s">
        <v>250</v>
      </c>
      <c r="F6" s="44" t="s">
        <v>269</v>
      </c>
    </row>
    <row r="7" ht="17.25" customHeight="1" spans="1:6">
      <c r="A7" s="46" t="s">
        <v>954</v>
      </c>
      <c r="B7" s="47" t="s">
        <v>43</v>
      </c>
      <c r="C7" s="48">
        <f>长期借款!H28</f>
        <v>0</v>
      </c>
      <c r="D7" s="49">
        <f>长期借款!J28</f>
        <v>0</v>
      </c>
      <c r="E7" s="50" t="str">
        <f t="shared" ref="E7:E13" si="0">IF(D7-C7&lt;&gt;0,D7-C7,IF(C7&lt;&gt;0,0,""))</f>
        <v/>
      </c>
      <c r="F7" s="51" t="str">
        <f t="shared" ref="F7:F13" si="1">IF(C7=0,"",(D7-C7)/C7*100)</f>
        <v/>
      </c>
    </row>
    <row r="8" ht="17.25" customHeight="1" spans="1:6">
      <c r="A8" s="46" t="s">
        <v>955</v>
      </c>
      <c r="B8" s="47" t="s">
        <v>45</v>
      </c>
      <c r="C8" s="48">
        <f>应付债券!G28</f>
        <v>0</v>
      </c>
      <c r="D8" s="49">
        <f>应付债券!H28</f>
        <v>0</v>
      </c>
      <c r="E8" s="50" t="str">
        <f t="shared" si="0"/>
        <v/>
      </c>
      <c r="F8" s="51" t="str">
        <f t="shared" si="1"/>
        <v/>
      </c>
    </row>
    <row r="9" ht="17.25" customHeight="1" spans="1:6">
      <c r="A9" s="46" t="s">
        <v>956</v>
      </c>
      <c r="B9" s="47" t="s">
        <v>47</v>
      </c>
      <c r="C9" s="48">
        <f>长期应付款!G28</f>
        <v>0</v>
      </c>
      <c r="D9" s="49">
        <f>长期应付款!H28</f>
        <v>0</v>
      </c>
      <c r="E9" s="50" t="str">
        <f t="shared" si="0"/>
        <v/>
      </c>
      <c r="F9" s="51" t="str">
        <f t="shared" si="1"/>
        <v/>
      </c>
    </row>
    <row r="10" ht="17.25" customHeight="1" spans="1:6">
      <c r="A10" s="46" t="s">
        <v>957</v>
      </c>
      <c r="B10" s="47" t="s">
        <v>49</v>
      </c>
      <c r="C10" s="48">
        <f>专项应付款!F28</f>
        <v>0</v>
      </c>
      <c r="D10" s="49">
        <f>专项应付款!G28</f>
        <v>0</v>
      </c>
      <c r="E10" s="50" t="str">
        <f t="shared" si="0"/>
        <v/>
      </c>
      <c r="F10" s="51" t="str">
        <f t="shared" si="1"/>
        <v/>
      </c>
    </row>
    <row r="11" ht="17.25" customHeight="1" spans="1:6">
      <c r="A11" s="46" t="s">
        <v>958</v>
      </c>
      <c r="B11" s="47" t="s">
        <v>51</v>
      </c>
      <c r="C11" s="48">
        <f>预计负债!E28</f>
        <v>0</v>
      </c>
      <c r="D11" s="49">
        <f>预计负债!F28</f>
        <v>0</v>
      </c>
      <c r="E11" s="50" t="str">
        <f t="shared" si="0"/>
        <v/>
      </c>
      <c r="F11" s="51" t="str">
        <f t="shared" si="1"/>
        <v/>
      </c>
    </row>
    <row r="12" ht="17.25" customHeight="1" spans="1:6">
      <c r="A12" s="46" t="s">
        <v>959</v>
      </c>
      <c r="B12" s="47" t="s">
        <v>53</v>
      </c>
      <c r="C12" s="48">
        <f>递延所得税负债!D28</f>
        <v>0</v>
      </c>
      <c r="D12" s="49">
        <f>递延所得税负债!E28</f>
        <v>0</v>
      </c>
      <c r="E12" s="50" t="str">
        <f t="shared" si="0"/>
        <v/>
      </c>
      <c r="F12" s="51" t="str">
        <f t="shared" si="1"/>
        <v/>
      </c>
    </row>
    <row r="13" ht="17.25" customHeight="1" spans="1:6">
      <c r="A13" s="46" t="s">
        <v>960</v>
      </c>
      <c r="B13" s="47" t="s">
        <v>55</v>
      </c>
      <c r="C13" s="48">
        <f>其他非流动负债!E28</f>
        <v>0</v>
      </c>
      <c r="D13" s="49">
        <f>其他非流动负债!F28</f>
        <v>0</v>
      </c>
      <c r="E13" s="50" t="str">
        <f t="shared" si="0"/>
        <v/>
      </c>
      <c r="F13" s="51" t="str">
        <f t="shared" si="1"/>
        <v/>
      </c>
    </row>
    <row r="14" ht="17.25" customHeight="1" spans="1:6">
      <c r="A14" s="52"/>
      <c r="B14" s="47"/>
      <c r="C14" s="48"/>
      <c r="D14" s="49"/>
      <c r="E14" s="49"/>
      <c r="F14" s="53"/>
    </row>
    <row r="15" ht="17.25" customHeight="1" spans="1:6">
      <c r="A15" s="52"/>
      <c r="B15" s="47"/>
      <c r="C15" s="48"/>
      <c r="D15" s="49"/>
      <c r="E15" s="49"/>
      <c r="F15" s="53"/>
    </row>
    <row r="16" ht="17.25" customHeight="1" spans="1:6">
      <c r="A16" s="52"/>
      <c r="B16" s="47"/>
      <c r="C16" s="48"/>
      <c r="D16" s="49"/>
      <c r="E16" s="49"/>
      <c r="F16" s="53"/>
    </row>
    <row r="17" ht="17.25" customHeight="1" spans="1:6">
      <c r="A17" s="52"/>
      <c r="B17" s="47"/>
      <c r="C17" s="48"/>
      <c r="D17" s="49"/>
      <c r="E17" s="49"/>
      <c r="F17" s="53"/>
    </row>
    <row r="18" ht="17.25" customHeight="1" spans="1:6">
      <c r="A18" s="52"/>
      <c r="B18" s="47"/>
      <c r="C18" s="48"/>
      <c r="D18" s="49"/>
      <c r="E18" s="49"/>
      <c r="F18" s="53"/>
    </row>
    <row r="19" ht="17.25" customHeight="1" spans="1:6">
      <c r="A19" s="52"/>
      <c r="B19" s="47"/>
      <c r="C19" s="48"/>
      <c r="D19" s="49"/>
      <c r="E19" s="49"/>
      <c r="F19" s="53"/>
    </row>
    <row r="20" ht="17.25" customHeight="1" spans="1:6">
      <c r="A20" s="52"/>
      <c r="B20" s="47"/>
      <c r="C20" s="48"/>
      <c r="D20" s="49"/>
      <c r="E20" s="49"/>
      <c r="F20" s="53"/>
    </row>
    <row r="21" ht="17.25" customHeight="1" spans="1:6">
      <c r="A21" s="52"/>
      <c r="B21" s="47"/>
      <c r="C21" s="48"/>
      <c r="D21" s="49"/>
      <c r="E21" s="49"/>
      <c r="F21" s="53"/>
    </row>
    <row r="22" ht="17.25" customHeight="1" spans="1:6">
      <c r="A22" s="52"/>
      <c r="B22" s="47"/>
      <c r="C22" s="48"/>
      <c r="D22" s="49"/>
      <c r="E22" s="49"/>
      <c r="F22" s="53"/>
    </row>
    <row r="23" ht="17.25" customHeight="1" spans="1:6">
      <c r="A23" s="52"/>
      <c r="B23" s="47"/>
      <c r="C23" s="48"/>
      <c r="D23" s="49"/>
      <c r="E23" s="49"/>
      <c r="F23" s="53"/>
    </row>
    <row r="24" ht="17.25" customHeight="1" spans="1:6">
      <c r="A24" s="52"/>
      <c r="B24" s="47"/>
      <c r="C24" s="48"/>
      <c r="D24" s="49"/>
      <c r="E24" s="49"/>
      <c r="F24" s="53"/>
    </row>
    <row r="25" ht="17.25" customHeight="1" spans="1:6">
      <c r="A25" s="52"/>
      <c r="B25" s="47"/>
      <c r="C25" s="48"/>
      <c r="D25" s="49"/>
      <c r="E25" s="49"/>
      <c r="F25" s="53"/>
    </row>
    <row r="26" ht="17.25" customHeight="1" spans="1:6">
      <c r="A26" s="46"/>
      <c r="B26" s="47"/>
      <c r="C26" s="48"/>
      <c r="D26" s="49"/>
      <c r="E26" s="49"/>
      <c r="F26" s="53"/>
    </row>
    <row r="27" ht="17.25" customHeight="1" spans="1:6">
      <c r="A27" s="46"/>
      <c r="B27" s="47"/>
      <c r="C27" s="48"/>
      <c r="D27" s="49"/>
      <c r="E27" s="49"/>
      <c r="F27" s="53"/>
    </row>
    <row r="28" ht="17.25" customHeight="1" spans="1:6">
      <c r="A28" s="46" t="s">
        <v>961</v>
      </c>
      <c r="B28" s="54" t="s">
        <v>175</v>
      </c>
      <c r="C28" s="48">
        <f>SUM(C7:C27)</f>
        <v>0</v>
      </c>
      <c r="D28" s="49">
        <f>SUM(D7:D27)</f>
        <v>0</v>
      </c>
      <c r="E28" s="50" t="str">
        <f>IF(D28-C28&lt;&gt;0,D28-C28,IF(C28&lt;&gt;0,0,""))</f>
        <v/>
      </c>
      <c r="F28" s="51" t="str">
        <f>IF(C28=0,"",(D28-C28)/C28*100)</f>
        <v/>
      </c>
    </row>
    <row r="29" ht="17.25" customHeight="1" spans="1:6">
      <c r="A29" s="55" t="e">
        <f>#REF!&amp;#REF!</f>
        <v>#REF!</v>
      </c>
      <c r="B29" s="42"/>
      <c r="C29" s="42"/>
      <c r="D29" s="42"/>
      <c r="E29" s="23" t="e">
        <f>"评估人员："&amp;#REF!</f>
        <v>#REF!</v>
      </c>
      <c r="F29" s="42"/>
    </row>
    <row r="30" ht="17.25" customHeight="1" spans="1:6">
      <c r="A30" s="55" t="e">
        <f>CONCATENATE(#REF!,#REF!,#REF!,#REF!,#REF!,#REF!,#REF!)</f>
        <v>#REF!</v>
      </c>
      <c r="B30" s="42"/>
      <c r="C30" s="42"/>
      <c r="D30" s="42"/>
      <c r="E30" s="42"/>
      <c r="F30" s="42"/>
    </row>
  </sheetData>
  <mergeCells count="3">
    <mergeCell ref="A2:F2"/>
    <mergeCell ref="A3:F3"/>
    <mergeCell ref="A4:F4"/>
  </mergeCells>
  <hyperlinks>
    <hyperlink ref="A1" location="索引目录!G20" display="返回索引页"/>
    <hyperlink ref="B1" location="分类汇总!B59" display="返回资产分类汇总表"/>
    <hyperlink ref="B7" location="长期借款!B1" display="长期借款"/>
    <hyperlink ref="B8" location="应付债券!B1" display="应付债券"/>
    <hyperlink ref="B9" location="长期应付款!B1" display="长期应付款"/>
    <hyperlink ref="B10" location="专项应付款!B1" display="专项应付款"/>
    <hyperlink ref="B11" location="预计负债!B1" display="预计负债"/>
    <hyperlink ref="B12" location="递延所得税负债!B1" display="递延所得税负债"/>
    <hyperlink ref="B13" location="其他非流动负债!B1" display="其他非流动负债"/>
  </hyperlinks>
  <printOptions horizontalCentered="1"/>
  <pageMargins left="0.550694444444444" right="0.629861111111111" top="0.786805555555556" bottom="0.511805555555556" header="1.02361111111111" footer="0.511805555555556"/>
  <pageSetup paperSize="9" fitToHeight="0" orientation="landscape"/>
  <headerFooter alignWithMargins="0">
    <oddHeader>&amp;R&amp;"宋体,常规"&amp;10表&amp;"Times New Roman,常规"6
&amp;"宋体,常规"共&amp;"Times New Roman,常规"&amp;N&amp;"宋体,常规"页第&amp;"Times New Roman,常规"&amp;P&amp;"宋体,常规"页</oddHeader>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5" customWidth="1"/>
    <col min="2" max="2" width="26.75" customWidth="1"/>
    <col min="3" max="4" width="11" customWidth="1"/>
    <col min="5" max="5" width="7.25" customWidth="1"/>
    <col min="6" max="6" width="7.75" customWidth="1"/>
    <col min="7" max="7" width="13.5833333333333" customWidth="1"/>
    <col min="8" max="8" width="13.0833333333333" customWidth="1"/>
    <col min="9" max="9" width="12.3333333333333" customWidth="1" outlineLevel="1"/>
    <col min="10" max="10" width="14" customWidth="1" outlineLevel="1"/>
    <col min="11" max="11" width="10.5833333333333" customWidth="1"/>
  </cols>
  <sheetData>
    <row r="1" ht="15.6" spans="1:11">
      <c r="A1" s="1" t="s">
        <v>126</v>
      </c>
      <c r="B1" s="2" t="s">
        <v>962</v>
      </c>
      <c r="C1" s="3"/>
      <c r="D1" s="3"/>
      <c r="E1" s="3"/>
      <c r="F1" s="3"/>
      <c r="G1" s="3"/>
      <c r="H1" s="3"/>
      <c r="I1" s="4"/>
      <c r="J1" s="4"/>
      <c r="K1" s="3"/>
    </row>
    <row r="2" ht="30" hidden="1" customHeight="1" spans="1:11">
      <c r="A2" s="5" t="s">
        <v>963</v>
      </c>
      <c r="B2" s="5"/>
      <c r="C2" s="5"/>
      <c r="D2" s="5"/>
      <c r="E2" s="5"/>
      <c r="F2" s="5"/>
      <c r="G2" s="5"/>
      <c r="H2" s="5"/>
      <c r="I2" s="5"/>
      <c r="J2" s="5"/>
      <c r="K2" s="5"/>
    </row>
    <row r="3" ht="30" customHeight="1" spans="1:11">
      <c r="A3" s="5" t="s">
        <v>964</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9"/>
      <c r="H5" s="9"/>
      <c r="I5" s="10"/>
      <c r="J5" s="10"/>
      <c r="K5" s="11" t="s">
        <v>159</v>
      </c>
    </row>
    <row r="6" ht="28" customHeight="1" spans="1:11">
      <c r="A6" s="12" t="s">
        <v>161</v>
      </c>
      <c r="B6" s="12" t="s">
        <v>893</v>
      </c>
      <c r="C6" s="12" t="s">
        <v>335</v>
      </c>
      <c r="D6" s="12" t="s">
        <v>555</v>
      </c>
      <c r="E6" s="12" t="s">
        <v>965</v>
      </c>
      <c r="F6" s="12" t="s">
        <v>279</v>
      </c>
      <c r="G6" s="12" t="s">
        <v>949</v>
      </c>
      <c r="H6" s="13" t="s">
        <v>196</v>
      </c>
      <c r="I6" s="32" t="s">
        <v>900</v>
      </c>
      <c r="J6" s="12" t="s">
        <v>197</v>
      </c>
      <c r="K6" s="12" t="s">
        <v>164</v>
      </c>
    </row>
    <row r="7" customHeight="1" spans="1:11">
      <c r="A7" s="14"/>
      <c r="B7" s="37"/>
      <c r="C7" s="16"/>
      <c r="D7" s="16"/>
      <c r="E7" s="16"/>
      <c r="F7" s="14"/>
      <c r="G7" s="17"/>
      <c r="H7" s="19"/>
      <c r="I7" s="39"/>
      <c r="J7" s="12"/>
      <c r="K7" s="18"/>
    </row>
    <row r="8" customHeight="1" spans="1:11">
      <c r="A8" s="14"/>
      <c r="B8" s="15"/>
      <c r="C8" s="16"/>
      <c r="D8" s="16"/>
      <c r="E8" s="14"/>
      <c r="F8" s="14"/>
      <c r="G8" s="17"/>
      <c r="H8" s="19"/>
      <c r="I8" s="39"/>
      <c r="J8" s="12"/>
      <c r="K8" s="18"/>
    </row>
    <row r="9" customHeight="1" spans="1:11">
      <c r="A9" s="14"/>
      <c r="B9" s="15"/>
      <c r="C9" s="16"/>
      <c r="D9" s="16"/>
      <c r="E9" s="14"/>
      <c r="F9" s="14"/>
      <c r="G9" s="17"/>
      <c r="H9" s="19"/>
      <c r="I9" s="39"/>
      <c r="J9" s="12"/>
      <c r="K9" s="18"/>
    </row>
    <row r="10" customHeight="1" spans="1:11">
      <c r="A10" s="14"/>
      <c r="B10" s="15"/>
      <c r="C10" s="16"/>
      <c r="D10" s="16"/>
      <c r="E10" s="14"/>
      <c r="F10" s="14"/>
      <c r="G10" s="17"/>
      <c r="H10" s="19"/>
      <c r="I10" s="39"/>
      <c r="J10" s="12"/>
      <c r="K10" s="18"/>
    </row>
    <row r="11" customHeight="1" spans="1:11">
      <c r="A11" s="14"/>
      <c r="B11" s="15"/>
      <c r="C11" s="16"/>
      <c r="D11" s="16"/>
      <c r="E11" s="14"/>
      <c r="F11" s="14"/>
      <c r="G11" s="17"/>
      <c r="H11" s="19"/>
      <c r="I11" s="39"/>
      <c r="J11" s="12"/>
      <c r="K11" s="18"/>
    </row>
    <row r="12" customHeight="1" spans="1:11">
      <c r="A12" s="14"/>
      <c r="B12" s="15"/>
      <c r="C12" s="16"/>
      <c r="D12" s="16"/>
      <c r="E12" s="14"/>
      <c r="F12" s="14"/>
      <c r="G12" s="17"/>
      <c r="H12" s="19"/>
      <c r="I12" s="39"/>
      <c r="J12" s="12"/>
      <c r="K12" s="18"/>
    </row>
    <row r="13" customHeight="1" spans="1:11">
      <c r="A13" s="14"/>
      <c r="B13" s="15"/>
      <c r="C13" s="16"/>
      <c r="D13" s="16"/>
      <c r="E13" s="14"/>
      <c r="F13" s="14"/>
      <c r="G13" s="17"/>
      <c r="H13" s="19"/>
      <c r="I13" s="39"/>
      <c r="J13" s="12"/>
      <c r="K13" s="18"/>
    </row>
    <row r="14" customHeight="1" spans="1:11">
      <c r="A14" s="14"/>
      <c r="B14" s="15"/>
      <c r="C14" s="16"/>
      <c r="D14" s="16"/>
      <c r="E14" s="14"/>
      <c r="F14" s="14"/>
      <c r="G14" s="17"/>
      <c r="H14" s="19"/>
      <c r="I14" s="39"/>
      <c r="J14" s="12"/>
      <c r="K14" s="18"/>
    </row>
    <row r="15" customHeight="1" spans="1:11">
      <c r="A15" s="14"/>
      <c r="B15" s="15"/>
      <c r="C15" s="16"/>
      <c r="D15" s="16"/>
      <c r="E15" s="14"/>
      <c r="F15" s="14"/>
      <c r="G15" s="17"/>
      <c r="H15" s="19"/>
      <c r="I15" s="39"/>
      <c r="J15" s="12"/>
      <c r="K15" s="18"/>
    </row>
    <row r="16" customHeight="1" spans="1:11">
      <c r="A16" s="14"/>
      <c r="B16" s="15"/>
      <c r="C16" s="16"/>
      <c r="D16" s="16"/>
      <c r="E16" s="14"/>
      <c r="F16" s="14"/>
      <c r="G16" s="17"/>
      <c r="H16" s="19"/>
      <c r="I16" s="39"/>
      <c r="J16" s="12"/>
      <c r="K16" s="18"/>
    </row>
    <row r="17" customHeight="1" spans="1:11">
      <c r="A17" s="14"/>
      <c r="B17" s="15"/>
      <c r="C17" s="16"/>
      <c r="D17" s="16"/>
      <c r="E17" s="14"/>
      <c r="F17" s="14"/>
      <c r="G17" s="17"/>
      <c r="H17" s="19"/>
      <c r="I17" s="39"/>
      <c r="J17" s="12"/>
      <c r="K17" s="18"/>
    </row>
    <row r="18" customHeight="1" spans="1:11">
      <c r="A18" s="14"/>
      <c r="B18" s="15"/>
      <c r="C18" s="16"/>
      <c r="D18" s="16"/>
      <c r="E18" s="14"/>
      <c r="F18" s="14"/>
      <c r="G18" s="17"/>
      <c r="H18" s="19"/>
      <c r="I18" s="39"/>
      <c r="J18" s="12"/>
      <c r="K18" s="18"/>
    </row>
    <row r="19" customHeight="1" spans="1:11">
      <c r="A19" s="14"/>
      <c r="B19" s="15"/>
      <c r="C19" s="16"/>
      <c r="D19" s="16"/>
      <c r="E19" s="14"/>
      <c r="F19" s="14"/>
      <c r="G19" s="17"/>
      <c r="H19" s="19"/>
      <c r="I19" s="39"/>
      <c r="J19" s="12"/>
      <c r="K19" s="18"/>
    </row>
    <row r="20" customHeight="1" spans="1:11">
      <c r="A20" s="14"/>
      <c r="B20" s="15"/>
      <c r="C20" s="16"/>
      <c r="D20" s="16"/>
      <c r="E20" s="14"/>
      <c r="F20" s="14"/>
      <c r="G20" s="17"/>
      <c r="H20" s="19"/>
      <c r="I20" s="39"/>
      <c r="J20" s="12"/>
      <c r="K20" s="18"/>
    </row>
    <row r="21" customHeight="1" spans="1:11">
      <c r="A21" s="14"/>
      <c r="B21" s="15"/>
      <c r="C21" s="16"/>
      <c r="D21" s="16"/>
      <c r="E21" s="14"/>
      <c r="F21" s="14"/>
      <c r="G21" s="17"/>
      <c r="H21" s="19"/>
      <c r="I21" s="39"/>
      <c r="J21" s="12"/>
      <c r="K21" s="18"/>
    </row>
    <row r="22" customHeight="1" spans="1:11">
      <c r="A22" s="14"/>
      <c r="B22" s="15"/>
      <c r="C22" s="16"/>
      <c r="D22" s="16"/>
      <c r="E22" s="14"/>
      <c r="F22" s="14"/>
      <c r="G22" s="17"/>
      <c r="H22" s="19"/>
      <c r="I22" s="39"/>
      <c r="J22" s="12"/>
      <c r="K22" s="18"/>
    </row>
    <row r="23" customHeight="1" spans="1:11">
      <c r="A23" s="14"/>
      <c r="B23" s="15"/>
      <c r="C23" s="16"/>
      <c r="D23" s="16"/>
      <c r="E23" s="14"/>
      <c r="F23" s="14"/>
      <c r="G23" s="17"/>
      <c r="H23" s="19"/>
      <c r="I23" s="39"/>
      <c r="J23" s="12"/>
      <c r="K23" s="18"/>
    </row>
    <row r="24" customHeight="1" spans="1:11">
      <c r="A24" s="14"/>
      <c r="B24" s="15"/>
      <c r="C24" s="16"/>
      <c r="D24" s="16"/>
      <c r="E24" s="14"/>
      <c r="F24" s="14"/>
      <c r="G24" s="17"/>
      <c r="H24" s="19"/>
      <c r="I24" s="39"/>
      <c r="J24" s="12"/>
      <c r="K24" s="18"/>
    </row>
    <row r="25" customHeight="1" spans="1:11">
      <c r="A25" s="14"/>
      <c r="B25" s="15"/>
      <c r="C25" s="16"/>
      <c r="D25" s="16"/>
      <c r="E25" s="14"/>
      <c r="F25" s="14"/>
      <c r="G25" s="17"/>
      <c r="H25" s="19"/>
      <c r="I25" s="39"/>
      <c r="J25" s="12"/>
      <c r="K25" s="18"/>
    </row>
    <row r="26" customHeight="1" spans="1:11">
      <c r="A26" s="14"/>
      <c r="B26" s="15"/>
      <c r="C26" s="16"/>
      <c r="D26" s="16"/>
      <c r="E26" s="14"/>
      <c r="F26" s="14"/>
      <c r="G26" s="17"/>
      <c r="H26" s="19"/>
      <c r="I26" s="39"/>
      <c r="J26" s="12"/>
      <c r="K26" s="18"/>
    </row>
    <row r="27" customHeight="1" spans="1:11">
      <c r="A27" s="14"/>
      <c r="B27" s="15"/>
      <c r="C27" s="16"/>
      <c r="D27" s="16"/>
      <c r="E27" s="14"/>
      <c r="F27" s="14"/>
      <c r="G27" s="17"/>
      <c r="H27" s="19"/>
      <c r="I27" s="39"/>
      <c r="J27" s="12"/>
      <c r="K27" s="18"/>
    </row>
    <row r="28" customHeight="1" spans="1:11">
      <c r="A28" s="20" t="s">
        <v>855</v>
      </c>
      <c r="B28" s="21"/>
      <c r="C28" s="16"/>
      <c r="D28" s="16"/>
      <c r="E28" s="14"/>
      <c r="F28" s="14"/>
      <c r="G28" s="17"/>
      <c r="H28" s="19">
        <f>SUM(H7:H27)</f>
        <v>0</v>
      </c>
      <c r="I28" s="39"/>
      <c r="J28" s="19">
        <f>SUM(J7:J27)</f>
        <v>0</v>
      </c>
      <c r="K28" s="18"/>
    </row>
    <row r="29" customHeight="1" spans="1:11">
      <c r="A29" s="22" t="e">
        <f>#REF!&amp;#REF!</f>
        <v>#REF!</v>
      </c>
      <c r="B29" s="9"/>
      <c r="C29" s="9"/>
      <c r="D29" s="9"/>
      <c r="E29" s="9"/>
      <c r="F29" s="9"/>
      <c r="G29" s="9"/>
      <c r="H29" s="9"/>
      <c r="I29" s="23"/>
      <c r="J29" s="23" t="e">
        <f>"评估人员："&amp;#REF!</f>
        <v>#REF!</v>
      </c>
      <c r="K29" s="9"/>
    </row>
    <row r="30" customHeight="1" spans="1:11">
      <c r="A30" s="22" t="e">
        <f>CONCATENATE(#REF!,#REF!,#REF!,#REF!,#REF!,#REF!,#REF!)</f>
        <v>#REF!</v>
      </c>
      <c r="B30" s="9"/>
      <c r="C30" s="9"/>
      <c r="D30" s="9"/>
      <c r="E30" s="9"/>
      <c r="F30" s="9"/>
      <c r="G30" s="9"/>
      <c r="H30" s="9"/>
      <c r="I30" s="23"/>
      <c r="J30" s="23"/>
      <c r="K30" s="9"/>
    </row>
  </sheetData>
  <mergeCells count="4">
    <mergeCell ref="A2:K2"/>
    <mergeCell ref="A3:K3"/>
    <mergeCell ref="A4:K4"/>
    <mergeCell ref="A28:B28"/>
  </mergeCells>
  <hyperlinks>
    <hyperlink ref="A1" location="索引目录!I20" display="返回索引页"/>
    <hyperlink ref="B1" location="'非流动负债汇总 '!B6" display="返回非流动负债汇总表"/>
  </hyperlinks>
  <printOptions horizontalCentered="1"/>
  <pageMargins left="0.354166666666667" right="0.354166666666667" top="0.786805555555556" bottom="0.786805555555556" header="1.0625" footer="0.511805555555556"/>
  <pageSetup paperSize="9" scale="98" fitToHeight="0" orientation="landscape"/>
  <headerFooter alignWithMargins="0">
    <oddHeader>&amp;R&amp;"宋体,常规"&amp;10表&amp;"Times New Roman,常规"6-1
&amp;"宋体,常规"共&amp;"Times New Roman,常规"&amp;N&amp;"宋体,常规"页第&amp;"Times New Roman,常规"&amp;P&amp;"宋体,常规"页</oddHeader>
  </headerFooter>
  <legacyDrawing r:id="rId2"/>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workbookViewId="0">
      <selection activeCell="A3" sqref="A3:P3"/>
    </sheetView>
  </sheetViews>
  <sheetFormatPr defaultColWidth="8.75" defaultRowHeight="15.6"/>
  <cols>
    <col min="1" max="1" width="5.58333333333333" customWidth="1"/>
    <col min="2" max="2" width="32.3333333333333" customWidth="1"/>
    <col min="3" max="3" width="10.75" customWidth="1"/>
    <col min="4" max="5" width="11.5833333333333" customWidth="1"/>
    <col min="6" max="6" width="9" customWidth="1"/>
    <col min="7" max="7" width="15" customWidth="1"/>
    <col min="8" max="8" width="15" customWidth="1" outlineLevel="1"/>
    <col min="9" max="9" width="12.8333333333333" customWidth="1"/>
  </cols>
  <sheetData>
    <row r="1" spans="1:9">
      <c r="A1" s="1" t="s">
        <v>126</v>
      </c>
      <c r="B1" s="2" t="s">
        <v>962</v>
      </c>
      <c r="C1" s="3"/>
      <c r="D1" s="3"/>
      <c r="E1" s="3"/>
      <c r="F1" s="3"/>
      <c r="G1" s="3"/>
      <c r="H1" s="4"/>
      <c r="I1" s="3"/>
    </row>
    <row r="2" ht="21" hidden="1" customHeight="1" spans="1:9">
      <c r="A2" s="26" t="s">
        <v>966</v>
      </c>
      <c r="B2" s="26"/>
      <c r="C2" s="26"/>
      <c r="D2" s="26"/>
      <c r="E2" s="26"/>
      <c r="F2" s="26"/>
      <c r="G2" s="26"/>
      <c r="H2" s="26"/>
      <c r="I2" s="26"/>
    </row>
    <row r="3" ht="21" customHeight="1" spans="1:9">
      <c r="A3" s="26" t="s">
        <v>967</v>
      </c>
      <c r="B3" s="26"/>
      <c r="C3" s="26"/>
      <c r="D3" s="26"/>
      <c r="E3" s="26"/>
      <c r="F3" s="26"/>
      <c r="G3" s="26"/>
      <c r="H3" s="26"/>
      <c r="I3" s="26"/>
    </row>
    <row r="4" ht="14.15" customHeight="1" spans="1:9">
      <c r="A4" s="6" t="e">
        <f>CONCATENATE(#REF!,#REF!,#REF!,#REF!,#REF!,#REF!,#REF!)</f>
        <v>#REF!</v>
      </c>
      <c r="B4" s="6"/>
      <c r="C4" s="6"/>
      <c r="D4" s="6"/>
      <c r="E4" s="6"/>
      <c r="F4" s="6"/>
      <c r="G4" s="6"/>
      <c r="H4" s="7"/>
      <c r="I4" s="7"/>
    </row>
    <row r="5" ht="15.75" customHeight="1" spans="1:9">
      <c r="A5" s="8" t="e">
        <f>#REF!&amp;#REF!</f>
        <v>#REF!</v>
      </c>
      <c r="B5" s="9"/>
      <c r="C5" s="9"/>
      <c r="D5" s="9"/>
      <c r="E5" s="9"/>
      <c r="F5" s="9"/>
      <c r="G5" s="9"/>
      <c r="H5" s="10"/>
      <c r="I5" s="11" t="s">
        <v>159</v>
      </c>
    </row>
    <row r="6" ht="28" customHeight="1" spans="1:9">
      <c r="A6" s="12" t="s">
        <v>161</v>
      </c>
      <c r="B6" s="12" t="s">
        <v>968</v>
      </c>
      <c r="C6" s="12" t="s">
        <v>601</v>
      </c>
      <c r="D6" s="12" t="s">
        <v>335</v>
      </c>
      <c r="E6" s="12" t="s">
        <v>555</v>
      </c>
      <c r="F6" s="12" t="s">
        <v>313</v>
      </c>
      <c r="G6" s="13" t="s">
        <v>196</v>
      </c>
      <c r="H6" s="12" t="s">
        <v>197</v>
      </c>
      <c r="I6" s="12" t="s">
        <v>969</v>
      </c>
    </row>
    <row r="7" ht="15.75" customHeight="1" spans="1:9">
      <c r="A7" s="14"/>
      <c r="B7" s="37"/>
      <c r="C7" s="14"/>
      <c r="D7" s="14"/>
      <c r="E7" s="14"/>
      <c r="F7" s="14"/>
      <c r="G7" s="19"/>
      <c r="H7" s="12"/>
      <c r="I7" s="18"/>
    </row>
    <row r="8" ht="15.75" customHeight="1" spans="1:9">
      <c r="A8" s="14"/>
      <c r="B8" s="15"/>
      <c r="C8" s="14"/>
      <c r="D8" s="14"/>
      <c r="E8" s="14"/>
      <c r="F8" s="14"/>
      <c r="G8" s="19"/>
      <c r="H8" s="12"/>
      <c r="I8" s="18"/>
    </row>
    <row r="9" ht="15.75" customHeight="1" spans="1:9">
      <c r="A9" s="14"/>
      <c r="B9" s="15"/>
      <c r="C9" s="14"/>
      <c r="D9" s="14"/>
      <c r="E9" s="14"/>
      <c r="F9" s="14"/>
      <c r="G9" s="19"/>
      <c r="H9" s="12"/>
      <c r="I9" s="18"/>
    </row>
    <row r="10" ht="15.75" customHeight="1" spans="1:9">
      <c r="A10" s="14"/>
      <c r="B10" s="15"/>
      <c r="C10" s="14"/>
      <c r="D10" s="14"/>
      <c r="E10" s="14"/>
      <c r="F10" s="14"/>
      <c r="G10" s="19"/>
      <c r="H10" s="12"/>
      <c r="I10" s="18"/>
    </row>
    <row r="11" ht="15.75" customHeight="1" spans="1:9">
      <c r="A11" s="14"/>
      <c r="B11" s="15"/>
      <c r="C11" s="14"/>
      <c r="D11" s="14"/>
      <c r="E11" s="14"/>
      <c r="F11" s="14"/>
      <c r="G11" s="19"/>
      <c r="H11" s="12"/>
      <c r="I11" s="18"/>
    </row>
    <row r="12" ht="15.75" customHeight="1" spans="1:9">
      <c r="A12" s="14"/>
      <c r="B12" s="15"/>
      <c r="C12" s="14"/>
      <c r="D12" s="14"/>
      <c r="E12" s="14"/>
      <c r="F12" s="14"/>
      <c r="G12" s="19"/>
      <c r="H12" s="12"/>
      <c r="I12" s="18"/>
    </row>
    <row r="13" ht="15.75" customHeight="1" spans="1:9">
      <c r="A13" s="14"/>
      <c r="B13" s="15"/>
      <c r="C13" s="14"/>
      <c r="D13" s="14"/>
      <c r="E13" s="14"/>
      <c r="F13" s="14"/>
      <c r="G13" s="19"/>
      <c r="H13" s="12"/>
      <c r="I13" s="18"/>
    </row>
    <row r="14" ht="15.75" customHeight="1" spans="1:9">
      <c r="A14" s="14"/>
      <c r="B14" s="15"/>
      <c r="C14" s="14"/>
      <c r="D14" s="14"/>
      <c r="E14" s="14"/>
      <c r="F14" s="14"/>
      <c r="G14" s="19"/>
      <c r="H14" s="12"/>
      <c r="I14" s="18"/>
    </row>
    <row r="15" ht="15.75" customHeight="1" spans="1:9">
      <c r="A15" s="14"/>
      <c r="B15" s="15"/>
      <c r="C15" s="14"/>
      <c r="D15" s="14"/>
      <c r="E15" s="14"/>
      <c r="F15" s="14"/>
      <c r="G15" s="19"/>
      <c r="H15" s="12"/>
      <c r="I15" s="18"/>
    </row>
    <row r="16" ht="15.75" customHeight="1" spans="1:9">
      <c r="A16" s="14"/>
      <c r="B16" s="15"/>
      <c r="C16" s="14"/>
      <c r="D16" s="14"/>
      <c r="E16" s="14"/>
      <c r="F16" s="14"/>
      <c r="G16" s="19"/>
      <c r="H16" s="12"/>
      <c r="I16" s="18"/>
    </row>
    <row r="17" ht="15.75" customHeight="1" spans="1:9">
      <c r="A17" s="14"/>
      <c r="B17" s="15"/>
      <c r="C17" s="14"/>
      <c r="D17" s="14"/>
      <c r="E17" s="14"/>
      <c r="F17" s="14"/>
      <c r="G17" s="19"/>
      <c r="H17" s="12"/>
      <c r="I17" s="18"/>
    </row>
    <row r="18" ht="15.75" customHeight="1" spans="1:9">
      <c r="A18" s="14"/>
      <c r="B18" s="15"/>
      <c r="C18" s="14"/>
      <c r="D18" s="14"/>
      <c r="E18" s="14"/>
      <c r="F18" s="14"/>
      <c r="G18" s="19"/>
      <c r="H18" s="12"/>
      <c r="I18" s="18"/>
    </row>
    <row r="19" ht="15.75" customHeight="1" spans="1:9">
      <c r="A19" s="14"/>
      <c r="B19" s="15"/>
      <c r="C19" s="14"/>
      <c r="D19" s="14"/>
      <c r="E19" s="14"/>
      <c r="F19" s="14"/>
      <c r="G19" s="19"/>
      <c r="H19" s="12"/>
      <c r="I19" s="18"/>
    </row>
    <row r="20" ht="15.75" customHeight="1" spans="1:9">
      <c r="A20" s="14"/>
      <c r="B20" s="15"/>
      <c r="C20" s="14"/>
      <c r="D20" s="14"/>
      <c r="E20" s="14"/>
      <c r="F20" s="14"/>
      <c r="G20" s="19"/>
      <c r="H20" s="12"/>
      <c r="I20" s="18"/>
    </row>
    <row r="21" ht="15.75" customHeight="1" spans="1:9">
      <c r="A21" s="14"/>
      <c r="B21" s="15"/>
      <c r="C21" s="14"/>
      <c r="D21" s="14"/>
      <c r="E21" s="14"/>
      <c r="F21" s="14"/>
      <c r="G21" s="19"/>
      <c r="H21" s="12"/>
      <c r="I21" s="18"/>
    </row>
    <row r="22" ht="15.75" customHeight="1" spans="1:9">
      <c r="A22" s="14"/>
      <c r="B22" s="15"/>
      <c r="C22" s="14"/>
      <c r="D22" s="14"/>
      <c r="E22" s="14"/>
      <c r="F22" s="14"/>
      <c r="G22" s="19"/>
      <c r="H22" s="12"/>
      <c r="I22" s="18"/>
    </row>
    <row r="23" ht="15.75" customHeight="1" spans="1:9">
      <c r="A23" s="14"/>
      <c r="B23" s="15"/>
      <c r="C23" s="14"/>
      <c r="D23" s="14"/>
      <c r="E23" s="14"/>
      <c r="F23" s="14"/>
      <c r="G23" s="19"/>
      <c r="H23" s="12"/>
      <c r="I23" s="18"/>
    </row>
    <row r="24" ht="15.75" customHeight="1" spans="1:9">
      <c r="A24" s="14"/>
      <c r="B24" s="15"/>
      <c r="C24" s="14"/>
      <c r="D24" s="14"/>
      <c r="E24" s="14"/>
      <c r="F24" s="14"/>
      <c r="G24" s="19"/>
      <c r="H24" s="12"/>
      <c r="I24" s="18"/>
    </row>
    <row r="25" ht="15.75" customHeight="1" spans="1:9">
      <c r="A25" s="14"/>
      <c r="B25" s="15"/>
      <c r="C25" s="14"/>
      <c r="D25" s="14"/>
      <c r="E25" s="14"/>
      <c r="F25" s="14"/>
      <c r="G25" s="19"/>
      <c r="H25" s="12"/>
      <c r="I25" s="18"/>
    </row>
    <row r="26" ht="15.75" customHeight="1" spans="1:9">
      <c r="A26" s="14"/>
      <c r="B26" s="15"/>
      <c r="C26" s="14"/>
      <c r="D26" s="14"/>
      <c r="E26" s="14"/>
      <c r="F26" s="14"/>
      <c r="G26" s="19"/>
      <c r="H26" s="12"/>
      <c r="I26" s="18"/>
    </row>
    <row r="27" ht="15.75" customHeight="1" spans="1:9">
      <c r="A27" s="14"/>
      <c r="B27" s="15"/>
      <c r="C27" s="14"/>
      <c r="D27" s="14"/>
      <c r="E27" s="14"/>
      <c r="F27" s="14"/>
      <c r="G27" s="19"/>
      <c r="H27" s="12"/>
      <c r="I27" s="18"/>
    </row>
    <row r="28" ht="15.75" customHeight="1" spans="1:9">
      <c r="A28" s="20" t="s">
        <v>855</v>
      </c>
      <c r="B28" s="21"/>
      <c r="C28" s="14"/>
      <c r="D28" s="14"/>
      <c r="E28" s="14"/>
      <c r="F28" s="14"/>
      <c r="G28" s="19">
        <f>SUM(G7:G27)</f>
        <v>0</v>
      </c>
      <c r="H28" s="19">
        <f>SUM(H7:H27)</f>
        <v>0</v>
      </c>
      <c r="I28" s="38"/>
    </row>
    <row r="29" ht="15.75" customHeight="1" spans="1:9">
      <c r="A29" s="22" t="e">
        <f>#REF!&amp;#REF!</f>
        <v>#REF!</v>
      </c>
      <c r="B29" s="9"/>
      <c r="C29" s="9"/>
      <c r="D29" s="9"/>
      <c r="E29" s="9"/>
      <c r="F29" s="9"/>
      <c r="G29" s="8"/>
      <c r="H29" s="23" t="e">
        <f>"评估人员："&amp;#REF!</f>
        <v>#REF!</v>
      </c>
      <c r="I29" s="9"/>
    </row>
    <row r="30" ht="15.75" customHeight="1" spans="1:9">
      <c r="A30" s="22" t="e">
        <f>CONCATENATE(#REF!,#REF!,#REF!,#REF!,#REF!,#REF!,#REF!)</f>
        <v>#REF!</v>
      </c>
      <c r="B30" s="9"/>
      <c r="C30" s="9"/>
      <c r="D30" s="9"/>
      <c r="E30" s="9"/>
      <c r="F30" s="9"/>
      <c r="G30" s="9"/>
      <c r="H30" s="23"/>
      <c r="I30" s="9"/>
    </row>
  </sheetData>
  <mergeCells count="4">
    <mergeCell ref="A2:I2"/>
    <mergeCell ref="A3:I3"/>
    <mergeCell ref="A4:I4"/>
    <mergeCell ref="A28:B28"/>
  </mergeCells>
  <hyperlinks>
    <hyperlink ref="A1" location="索引目录!I21" display="返回索引页"/>
    <hyperlink ref="B1" location="'非流动负债汇总 '!B7" display="返回非流动负债汇总表"/>
  </hyperlinks>
  <printOptions horizontalCentered="1"/>
  <pageMargins left="0.550694444444444" right="0.629861111111111" top="0.786805555555556" bottom="0.550694444444444" header="0.904861111111111" footer="0.511805555555556"/>
  <pageSetup paperSize="9" fitToHeight="0" orientation="landscape" horizontalDpi="300" verticalDpi="300"/>
  <headerFooter alignWithMargins="0">
    <oddHeader>&amp;R&amp;"宋体,常规"&amp;10表&amp;"Times New Roman,常规"6-2
&amp;"宋体,常规"共&amp;"Times New Roman,常规"&amp;N&amp;"宋体,常规"页第&amp;"Times New Roman,常规"&amp;P&amp;"宋体,常规"页</oddHeader>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4.33333333333333" customWidth="1"/>
    <col min="2" max="2" width="25.5" customWidth="1"/>
    <col min="3" max="3" width="8.83333333333333" customWidth="1"/>
    <col min="4" max="4" width="21" customWidth="1"/>
    <col min="5" max="5" width="10.3333333333333" customWidth="1"/>
    <col min="6" max="6" width="14.3333333333333" customWidth="1"/>
    <col min="7" max="7" width="13.0833333333333" customWidth="1"/>
    <col min="8" max="8" width="15" customWidth="1" outlineLevel="1"/>
    <col min="9" max="9" width="13.5833333333333" customWidth="1"/>
  </cols>
  <sheetData>
    <row r="1" ht="15.6" spans="1:9">
      <c r="A1" s="1" t="s">
        <v>126</v>
      </c>
      <c r="B1" s="2" t="s">
        <v>962</v>
      </c>
      <c r="C1" s="3"/>
      <c r="D1" s="3"/>
      <c r="E1" s="3"/>
      <c r="F1" s="3"/>
      <c r="G1" s="3"/>
      <c r="H1" s="4"/>
      <c r="I1" s="3"/>
    </row>
    <row r="2" ht="30" hidden="1" customHeight="1" spans="1:9">
      <c r="A2" s="5" t="s">
        <v>970</v>
      </c>
      <c r="B2" s="5"/>
      <c r="C2" s="5"/>
      <c r="D2" s="5"/>
      <c r="E2" s="5"/>
      <c r="F2" s="5"/>
      <c r="G2" s="5"/>
      <c r="H2" s="5"/>
      <c r="I2" s="5"/>
    </row>
    <row r="3" ht="30" customHeight="1" spans="1:9">
      <c r="A3" s="5" t="s">
        <v>971</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9"/>
      <c r="F5" s="9"/>
      <c r="G5" s="9"/>
      <c r="H5" s="10"/>
      <c r="I5" s="11" t="s">
        <v>159</v>
      </c>
    </row>
    <row r="6" ht="18" customHeight="1" spans="1:9">
      <c r="A6" s="12" t="s">
        <v>161</v>
      </c>
      <c r="B6" s="12" t="s">
        <v>323</v>
      </c>
      <c r="C6" s="12" t="s">
        <v>335</v>
      </c>
      <c r="D6" s="12" t="s">
        <v>334</v>
      </c>
      <c r="E6" s="29" t="s">
        <v>196</v>
      </c>
      <c r="F6" s="29"/>
      <c r="G6" s="30"/>
      <c r="H6" s="31" t="s">
        <v>197</v>
      </c>
      <c r="I6" s="12" t="s">
        <v>164</v>
      </c>
    </row>
    <row r="7" ht="18" customHeight="1" spans="1:9">
      <c r="A7" s="12"/>
      <c r="B7" s="12"/>
      <c r="C7" s="12"/>
      <c r="D7" s="12"/>
      <c r="E7" s="32" t="s">
        <v>972</v>
      </c>
      <c r="F7" s="12" t="s">
        <v>973</v>
      </c>
      <c r="G7" s="12" t="s">
        <v>460</v>
      </c>
      <c r="H7" s="33"/>
      <c r="I7" s="12"/>
    </row>
    <row r="8" customHeight="1" spans="1:9">
      <c r="A8" s="14"/>
      <c r="B8" s="15"/>
      <c r="C8" s="34"/>
      <c r="D8" s="35"/>
      <c r="E8" s="19"/>
      <c r="F8" s="17"/>
      <c r="G8" s="17"/>
      <c r="H8" s="12"/>
      <c r="I8" s="18"/>
    </row>
    <row r="9" customHeight="1" spans="1:9">
      <c r="A9" s="14"/>
      <c r="B9" s="15"/>
      <c r="C9" s="34"/>
      <c r="D9" s="35"/>
      <c r="E9" s="19"/>
      <c r="F9" s="17"/>
      <c r="G9" s="17"/>
      <c r="H9" s="12"/>
      <c r="I9" s="18"/>
    </row>
    <row r="10" customHeight="1" spans="1:9">
      <c r="A10" s="14"/>
      <c r="B10" s="15"/>
      <c r="C10" s="34"/>
      <c r="D10" s="35"/>
      <c r="E10" s="19"/>
      <c r="F10" s="17"/>
      <c r="G10" s="17"/>
      <c r="H10" s="12"/>
      <c r="I10" s="18"/>
    </row>
    <row r="11" customHeight="1" spans="1:9">
      <c r="A11" s="14"/>
      <c r="B11" s="15"/>
      <c r="C11" s="34"/>
      <c r="D11" s="35"/>
      <c r="E11" s="19"/>
      <c r="F11" s="17"/>
      <c r="G11" s="17"/>
      <c r="H11" s="12"/>
      <c r="I11" s="18"/>
    </row>
    <row r="12" customHeight="1" spans="1:9">
      <c r="A12" s="14"/>
      <c r="B12" s="15"/>
      <c r="C12" s="34"/>
      <c r="D12" s="35"/>
      <c r="E12" s="19"/>
      <c r="F12" s="17"/>
      <c r="G12" s="17"/>
      <c r="H12" s="12"/>
      <c r="I12" s="18"/>
    </row>
    <row r="13" customHeight="1" spans="1:9">
      <c r="A13" s="14"/>
      <c r="B13" s="15"/>
      <c r="C13" s="34"/>
      <c r="D13" s="35"/>
      <c r="E13" s="19"/>
      <c r="F13" s="17"/>
      <c r="G13" s="17"/>
      <c r="H13" s="12"/>
      <c r="I13" s="18"/>
    </row>
    <row r="14" customHeight="1" spans="1:9">
      <c r="A14" s="14"/>
      <c r="B14" s="15"/>
      <c r="C14" s="34"/>
      <c r="D14" s="35"/>
      <c r="E14" s="19"/>
      <c r="F14" s="17"/>
      <c r="G14" s="17"/>
      <c r="H14" s="12"/>
      <c r="I14" s="18"/>
    </row>
    <row r="15" customHeight="1" spans="1:9">
      <c r="A15" s="14"/>
      <c r="B15" s="15"/>
      <c r="C15" s="34"/>
      <c r="D15" s="35"/>
      <c r="E15" s="19"/>
      <c r="F15" s="17"/>
      <c r="G15" s="17"/>
      <c r="H15" s="12"/>
      <c r="I15" s="18"/>
    </row>
    <row r="16" customHeight="1" spans="1:9">
      <c r="A16" s="14"/>
      <c r="B16" s="15"/>
      <c r="C16" s="34"/>
      <c r="D16" s="35"/>
      <c r="E16" s="19"/>
      <c r="F16" s="17"/>
      <c r="G16" s="17"/>
      <c r="H16" s="12"/>
      <c r="I16" s="18"/>
    </row>
    <row r="17" customHeight="1" spans="1:9">
      <c r="A17" s="14"/>
      <c r="B17" s="15"/>
      <c r="C17" s="34"/>
      <c r="D17" s="35"/>
      <c r="E17" s="19"/>
      <c r="F17" s="17"/>
      <c r="G17" s="17"/>
      <c r="H17" s="12"/>
      <c r="I17" s="18"/>
    </row>
    <row r="18" customHeight="1" spans="1:9">
      <c r="A18" s="14"/>
      <c r="B18" s="15"/>
      <c r="C18" s="34"/>
      <c r="D18" s="35"/>
      <c r="E18" s="19"/>
      <c r="F18" s="17"/>
      <c r="G18" s="17"/>
      <c r="H18" s="12"/>
      <c r="I18" s="18"/>
    </row>
    <row r="19" customHeight="1" spans="1:9">
      <c r="A19" s="14"/>
      <c r="B19" s="15"/>
      <c r="C19" s="34"/>
      <c r="D19" s="35"/>
      <c r="E19" s="19"/>
      <c r="F19" s="17"/>
      <c r="G19" s="17"/>
      <c r="H19" s="12"/>
      <c r="I19" s="18"/>
    </row>
    <row r="20" customHeight="1" spans="1:9">
      <c r="A20" s="14"/>
      <c r="B20" s="15"/>
      <c r="C20" s="34"/>
      <c r="D20" s="35"/>
      <c r="E20" s="19"/>
      <c r="F20" s="17"/>
      <c r="G20" s="17"/>
      <c r="H20" s="12"/>
      <c r="I20" s="18"/>
    </row>
    <row r="21" customHeight="1" spans="1:9">
      <c r="A21" s="14"/>
      <c r="B21" s="15"/>
      <c r="C21" s="34"/>
      <c r="D21" s="35"/>
      <c r="E21" s="19"/>
      <c r="F21" s="17"/>
      <c r="G21" s="17"/>
      <c r="H21" s="12"/>
      <c r="I21" s="18"/>
    </row>
    <row r="22" customHeight="1" spans="1:9">
      <c r="A22" s="14"/>
      <c r="B22" s="15"/>
      <c r="C22" s="34"/>
      <c r="D22" s="35"/>
      <c r="E22" s="19"/>
      <c r="F22" s="17"/>
      <c r="G22" s="17"/>
      <c r="H22" s="12"/>
      <c r="I22" s="18"/>
    </row>
    <row r="23" customHeight="1" spans="1:9">
      <c r="A23" s="14"/>
      <c r="B23" s="15"/>
      <c r="C23" s="34"/>
      <c r="D23" s="35"/>
      <c r="E23" s="19"/>
      <c r="F23" s="17"/>
      <c r="G23" s="17"/>
      <c r="H23" s="12"/>
      <c r="I23" s="18"/>
    </row>
    <row r="24" customHeight="1" spans="1:9">
      <c r="A24" s="14"/>
      <c r="B24" s="15"/>
      <c r="C24" s="34"/>
      <c r="D24" s="35"/>
      <c r="E24" s="19"/>
      <c r="F24" s="17"/>
      <c r="G24" s="17"/>
      <c r="H24" s="12"/>
      <c r="I24" s="18"/>
    </row>
    <row r="25" customHeight="1" spans="1:9">
      <c r="A25" s="14"/>
      <c r="B25" s="15"/>
      <c r="C25" s="34"/>
      <c r="D25" s="35"/>
      <c r="E25" s="19"/>
      <c r="F25" s="17"/>
      <c r="G25" s="17"/>
      <c r="H25" s="12"/>
      <c r="I25" s="18"/>
    </row>
    <row r="26" customHeight="1" spans="1:9">
      <c r="A26" s="14"/>
      <c r="B26" s="15"/>
      <c r="C26" s="34"/>
      <c r="D26" s="35"/>
      <c r="E26" s="19"/>
      <c r="F26" s="17"/>
      <c r="G26" s="17"/>
      <c r="H26" s="12"/>
      <c r="I26" s="18"/>
    </row>
    <row r="27" customHeight="1" spans="1:9">
      <c r="A27" s="14"/>
      <c r="B27" s="15"/>
      <c r="C27" s="34"/>
      <c r="D27" s="35"/>
      <c r="E27" s="19"/>
      <c r="F27" s="17"/>
      <c r="G27" s="17"/>
      <c r="H27" s="12"/>
      <c r="I27" s="18"/>
    </row>
    <row r="28" customHeight="1" spans="1:9">
      <c r="A28" s="20" t="s">
        <v>928</v>
      </c>
      <c r="B28" s="21"/>
      <c r="C28" s="34"/>
      <c r="D28" s="36"/>
      <c r="E28" s="19"/>
      <c r="F28" s="17"/>
      <c r="G28" s="17">
        <f>SUM(G8:G27)</f>
        <v>0</v>
      </c>
      <c r="H28" s="17">
        <f>SUM(H8:H27)</f>
        <v>0</v>
      </c>
      <c r="I28" s="18"/>
    </row>
    <row r="29" customHeight="1" spans="1:9">
      <c r="A29" s="22" t="e">
        <f>#REF!&amp;#REF!</f>
        <v>#REF!</v>
      </c>
      <c r="B29" s="9"/>
      <c r="C29" s="9"/>
      <c r="D29" s="9"/>
      <c r="E29" s="8"/>
      <c r="F29" s="8"/>
      <c r="G29" s="9"/>
      <c r="H29" s="23" t="e">
        <f>"评估人员："&amp;#REF!</f>
        <v>#REF!</v>
      </c>
      <c r="I29" s="9"/>
    </row>
    <row r="30" customHeight="1" spans="1:9">
      <c r="A30" s="22" t="e">
        <f>CONCATENATE(#REF!,#REF!,#REF!,#REF!,#REF!,#REF!,#REF!)</f>
        <v>#REF!</v>
      </c>
      <c r="B30" s="9"/>
      <c r="C30" s="9"/>
      <c r="D30" s="9"/>
      <c r="E30" s="9"/>
      <c r="F30" s="9"/>
      <c r="G30" s="9"/>
      <c r="H30" s="23"/>
      <c r="I30" s="9"/>
    </row>
  </sheetData>
  <mergeCells count="11">
    <mergeCell ref="A2:I2"/>
    <mergeCell ref="A3:I3"/>
    <mergeCell ref="A4:I4"/>
    <mergeCell ref="E6:G6"/>
    <mergeCell ref="A28:B28"/>
    <mergeCell ref="A6:A7"/>
    <mergeCell ref="B6:B7"/>
    <mergeCell ref="C6:C7"/>
    <mergeCell ref="D6:D7"/>
    <mergeCell ref="H6:H7"/>
    <mergeCell ref="I6:I7"/>
  </mergeCells>
  <hyperlinks>
    <hyperlink ref="A1" location="索引目录!I22" display="返回索引页"/>
    <hyperlink ref="B1" location="'非流动负债汇总 '!B8" display="返回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Roman,常规"6-3
&amp;"宋体,常规"共&amp;"Times New Roman,常规"&amp;N&amp;"宋体,常规"页第&amp;"Times New Roman,常规"&amp;P&amp;"宋体,常规"页</oddHeader>
  </headerFooter>
  <legacyDrawing r:id="rId2"/>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showGridLines="0" workbookViewId="0">
      <selection activeCell="A3" sqref="A3:P3"/>
    </sheetView>
  </sheetViews>
  <sheetFormatPr defaultColWidth="9" defaultRowHeight="15.75" customHeight="1" outlineLevelCol="7"/>
  <cols>
    <col min="1" max="1" width="4.25" customWidth="1"/>
    <col min="2" max="2" width="28.25" customWidth="1"/>
    <col min="3" max="3" width="11.0833333333333" customWidth="1"/>
    <col min="4" max="4" width="16.75" customWidth="1"/>
    <col min="5" max="5" width="12.75" customWidth="1"/>
    <col min="6" max="6" width="17.75" customWidth="1"/>
    <col min="7" max="7" width="15" customWidth="1" outlineLevel="1"/>
    <col min="8" max="8" width="17.5833333333333" customWidth="1"/>
  </cols>
  <sheetData>
    <row r="1" ht="15.6" spans="1:8">
      <c r="A1" s="1" t="s">
        <v>126</v>
      </c>
      <c r="B1" s="2" t="s">
        <v>962</v>
      </c>
      <c r="C1" s="2"/>
      <c r="D1" s="2"/>
      <c r="E1" s="3"/>
      <c r="F1" s="3"/>
      <c r="G1" s="4"/>
      <c r="H1" s="3"/>
    </row>
    <row r="2" ht="30" hidden="1" customHeight="1" spans="1:8">
      <c r="A2" s="5" t="s">
        <v>974</v>
      </c>
      <c r="B2" s="5"/>
      <c r="C2" s="5"/>
      <c r="D2" s="5"/>
      <c r="E2" s="5"/>
      <c r="F2" s="5"/>
      <c r="G2" s="5"/>
      <c r="H2" s="5"/>
    </row>
    <row r="3" ht="30" customHeight="1" spans="1:8">
      <c r="A3" s="5" t="s">
        <v>975</v>
      </c>
      <c r="B3" s="5"/>
      <c r="C3" s="5"/>
      <c r="D3" s="5"/>
      <c r="E3" s="5"/>
      <c r="F3" s="5"/>
      <c r="G3" s="5"/>
      <c r="H3" s="5"/>
    </row>
    <row r="4" ht="14.15" customHeight="1" spans="1:8">
      <c r="A4" s="6" t="e">
        <f>CONCATENATE(#REF!,#REF!,#REF!,#REF!,#REF!,#REF!,#REF!)</f>
        <v>#REF!</v>
      </c>
      <c r="B4" s="6"/>
      <c r="C4" s="6"/>
      <c r="D4" s="6"/>
      <c r="E4" s="6"/>
      <c r="F4" s="6"/>
      <c r="G4" s="6"/>
      <c r="H4" s="7"/>
    </row>
    <row r="5" customHeight="1" spans="1:8">
      <c r="A5" s="8" t="e">
        <f>#REF!&amp;#REF!</f>
        <v>#REF!</v>
      </c>
      <c r="B5" s="9"/>
      <c r="C5" s="9"/>
      <c r="D5" s="9"/>
      <c r="E5" s="9"/>
      <c r="F5" s="9"/>
      <c r="G5" s="10"/>
      <c r="H5" s="11" t="s">
        <v>159</v>
      </c>
    </row>
    <row r="6" ht="28" customHeight="1" spans="1:8">
      <c r="A6" s="12" t="s">
        <v>161</v>
      </c>
      <c r="B6" s="12" t="s">
        <v>976</v>
      </c>
      <c r="C6" s="12" t="s">
        <v>977</v>
      </c>
      <c r="D6" s="12" t="s">
        <v>978</v>
      </c>
      <c r="E6" s="12" t="s">
        <v>335</v>
      </c>
      <c r="F6" s="13" t="s">
        <v>196</v>
      </c>
      <c r="G6" s="13" t="s">
        <v>197</v>
      </c>
      <c r="H6" s="12" t="s">
        <v>969</v>
      </c>
    </row>
    <row r="7" customHeight="1" spans="1:8">
      <c r="A7" s="14"/>
      <c r="B7" s="15"/>
      <c r="C7" s="15"/>
      <c r="D7" s="28"/>
      <c r="E7" s="16"/>
      <c r="F7" s="17"/>
      <c r="G7" s="12"/>
      <c r="H7" s="18"/>
    </row>
    <row r="8" customHeight="1" spans="1:8">
      <c r="A8" s="14"/>
      <c r="B8" s="15"/>
      <c r="C8" s="15"/>
      <c r="D8" s="28"/>
      <c r="E8" s="16"/>
      <c r="F8" s="17"/>
      <c r="G8" s="12"/>
      <c r="H8" s="18"/>
    </row>
    <row r="9" customHeight="1" spans="1:8">
      <c r="A9" s="14"/>
      <c r="B9" s="15"/>
      <c r="C9" s="15"/>
      <c r="D9" s="28"/>
      <c r="E9" s="16"/>
      <c r="F9" s="17"/>
      <c r="G9" s="12"/>
      <c r="H9" s="18"/>
    </row>
    <row r="10" customHeight="1" spans="1:8">
      <c r="A10" s="14"/>
      <c r="B10" s="15"/>
      <c r="C10" s="15"/>
      <c r="D10" s="28"/>
      <c r="E10" s="16"/>
      <c r="F10" s="19"/>
      <c r="G10" s="12"/>
      <c r="H10" s="18"/>
    </row>
    <row r="11" customHeight="1" spans="1:8">
      <c r="A11" s="14"/>
      <c r="B11" s="15"/>
      <c r="C11" s="15"/>
      <c r="D11" s="28"/>
      <c r="E11" s="16"/>
      <c r="F11" s="19"/>
      <c r="G11" s="12"/>
      <c r="H11" s="18"/>
    </row>
    <row r="12" customHeight="1" spans="1:8">
      <c r="A12" s="14"/>
      <c r="B12" s="15"/>
      <c r="C12" s="15"/>
      <c r="D12" s="28"/>
      <c r="E12" s="16"/>
      <c r="F12" s="19"/>
      <c r="G12" s="12"/>
      <c r="H12" s="18"/>
    </row>
    <row r="13" customHeight="1" spans="1:8">
      <c r="A13" s="14"/>
      <c r="B13" s="15"/>
      <c r="C13" s="15"/>
      <c r="D13" s="28"/>
      <c r="E13" s="16"/>
      <c r="F13" s="19"/>
      <c r="G13" s="12"/>
      <c r="H13" s="18"/>
    </row>
    <row r="14" customHeight="1" spans="1:8">
      <c r="A14" s="14"/>
      <c r="B14" s="15"/>
      <c r="C14" s="15"/>
      <c r="D14" s="28"/>
      <c r="E14" s="16"/>
      <c r="F14" s="19"/>
      <c r="G14" s="12"/>
      <c r="H14" s="18"/>
    </row>
    <row r="15" customHeight="1" spans="1:8">
      <c r="A15" s="14"/>
      <c r="B15" s="15"/>
      <c r="C15" s="15"/>
      <c r="D15" s="28"/>
      <c r="E15" s="16"/>
      <c r="F15" s="19"/>
      <c r="G15" s="12"/>
      <c r="H15" s="18"/>
    </row>
    <row r="16" customHeight="1" spans="1:8">
      <c r="A16" s="14"/>
      <c r="B16" s="15"/>
      <c r="C16" s="15"/>
      <c r="D16" s="28"/>
      <c r="E16" s="16"/>
      <c r="F16" s="19"/>
      <c r="G16" s="12"/>
      <c r="H16" s="18"/>
    </row>
    <row r="17" customHeight="1" spans="1:8">
      <c r="A17" s="14"/>
      <c r="B17" s="15"/>
      <c r="C17" s="15"/>
      <c r="D17" s="28"/>
      <c r="E17" s="16"/>
      <c r="F17" s="19"/>
      <c r="G17" s="12"/>
      <c r="H17" s="18"/>
    </row>
    <row r="18" customHeight="1" spans="1:8">
      <c r="A18" s="14"/>
      <c r="B18" s="15"/>
      <c r="C18" s="15"/>
      <c r="D18" s="28"/>
      <c r="E18" s="16"/>
      <c r="F18" s="19"/>
      <c r="G18" s="12"/>
      <c r="H18" s="18"/>
    </row>
    <row r="19" customHeight="1" spans="1:8">
      <c r="A19" s="14"/>
      <c r="B19" s="15"/>
      <c r="C19" s="15"/>
      <c r="D19" s="28"/>
      <c r="E19" s="16"/>
      <c r="F19" s="19"/>
      <c r="G19" s="12"/>
      <c r="H19" s="18"/>
    </row>
    <row r="20" customHeight="1" spans="1:8">
      <c r="A20" s="14"/>
      <c r="B20" s="15"/>
      <c r="C20" s="15"/>
      <c r="D20" s="28"/>
      <c r="E20" s="16"/>
      <c r="F20" s="19"/>
      <c r="G20" s="12"/>
      <c r="H20" s="18"/>
    </row>
    <row r="21" customHeight="1" spans="1:8">
      <c r="A21" s="14"/>
      <c r="B21" s="15"/>
      <c r="C21" s="15"/>
      <c r="D21" s="28"/>
      <c r="E21" s="16"/>
      <c r="F21" s="19"/>
      <c r="G21" s="12"/>
      <c r="H21" s="18"/>
    </row>
    <row r="22" customHeight="1" spans="1:8">
      <c r="A22" s="14"/>
      <c r="B22" s="15"/>
      <c r="C22" s="15"/>
      <c r="D22" s="28"/>
      <c r="E22" s="16"/>
      <c r="F22" s="19"/>
      <c r="G22" s="12"/>
      <c r="H22" s="18"/>
    </row>
    <row r="23" customHeight="1" spans="1:8">
      <c r="A23" s="14"/>
      <c r="B23" s="15"/>
      <c r="C23" s="15"/>
      <c r="D23" s="28"/>
      <c r="E23" s="16"/>
      <c r="F23" s="19"/>
      <c r="G23" s="12"/>
      <c r="H23" s="18"/>
    </row>
    <row r="24" customHeight="1" spans="1:8">
      <c r="A24" s="14"/>
      <c r="B24" s="15"/>
      <c r="C24" s="15"/>
      <c r="D24" s="28"/>
      <c r="E24" s="16"/>
      <c r="F24" s="19"/>
      <c r="G24" s="12"/>
      <c r="H24" s="18"/>
    </row>
    <row r="25" customHeight="1" spans="1:8">
      <c r="A25" s="14"/>
      <c r="B25" s="15"/>
      <c r="C25" s="15"/>
      <c r="D25" s="28"/>
      <c r="E25" s="16"/>
      <c r="F25" s="19"/>
      <c r="G25" s="12"/>
      <c r="H25" s="18"/>
    </row>
    <row r="26" customHeight="1" spans="1:8">
      <c r="A26" s="14"/>
      <c r="B26" s="15"/>
      <c r="C26" s="15"/>
      <c r="D26" s="28"/>
      <c r="E26" s="16"/>
      <c r="F26" s="19"/>
      <c r="G26" s="12"/>
      <c r="H26" s="18"/>
    </row>
    <row r="27" customHeight="1" spans="1:8">
      <c r="A27" s="14"/>
      <c r="B27" s="15"/>
      <c r="C27" s="15"/>
      <c r="D27" s="28"/>
      <c r="E27" s="16"/>
      <c r="F27" s="19"/>
      <c r="G27" s="12"/>
      <c r="H27" s="18"/>
    </row>
    <row r="28" customHeight="1" spans="1:8">
      <c r="A28" s="20" t="s">
        <v>928</v>
      </c>
      <c r="B28" s="21"/>
      <c r="C28" s="21"/>
      <c r="D28" s="21"/>
      <c r="E28" s="16"/>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dataValidations count="1">
    <dataValidation type="list" allowBlank="1" showInputMessage="1" showErrorMessage="1" sqref="D7:D27">
      <formula1>"转资本公积,上交国家,未开发资产核销拨款,拨款结余应上交,拨款结余留给企业,其他(在备注中标明内容)"</formula1>
    </dataValidation>
  </dataValidations>
  <hyperlinks>
    <hyperlink ref="A1" location="索引目录!I23" display="返回索引页"/>
    <hyperlink ref="B1" location="'非流动负债汇总 '!B9" display="返回非流动负债汇总表"/>
  </hyperlinks>
  <printOptions horizontalCentered="1"/>
  <pageMargins left="0.469444444444444" right="0.539583333333333" top="0.786805555555556" bottom="0.590277777777778" header="1.0625" footer="0.511805555555556"/>
  <pageSetup paperSize="9" fitToHeight="0" orientation="landscape" horizontalDpi="300" verticalDpi="300"/>
  <headerFooter alignWithMargins="0">
    <oddHeader>&amp;R&amp;"宋体,常规"&amp;10表&amp;"Times New Roman,常规"6-4
&amp;"宋体,常规"共&amp;"Times New Roman,常规"&amp;N&amp;"宋体,常规"页第&amp;"Times New Roman,常规"&amp;P&amp;"宋体,常规"页</oddHeader>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5" customWidth="1"/>
    <col min="2" max="2" width="30.3333333333333" customWidth="1"/>
    <col min="3" max="3" width="10" customWidth="1"/>
    <col min="4" max="4" width="21.3333333333333" customWidth="1"/>
    <col min="5" max="5" width="16.5" customWidth="1"/>
    <col min="6" max="6" width="15.75" customWidth="1" outlineLevel="1"/>
    <col min="7" max="7" width="17.25" customWidth="1"/>
  </cols>
  <sheetData>
    <row r="1" ht="15.6" spans="1:7">
      <c r="A1" s="1" t="s">
        <v>126</v>
      </c>
      <c r="B1" s="2" t="s">
        <v>962</v>
      </c>
      <c r="C1" s="2"/>
      <c r="D1" s="3"/>
      <c r="E1" s="3"/>
      <c r="F1" s="4"/>
      <c r="G1" s="3"/>
    </row>
    <row r="2" ht="30" hidden="1" customHeight="1" spans="1:7">
      <c r="A2" s="5" t="s">
        <v>979</v>
      </c>
      <c r="B2" s="5"/>
      <c r="C2" s="5"/>
      <c r="D2" s="5"/>
      <c r="E2" s="5"/>
      <c r="F2" s="5"/>
      <c r="G2" s="5"/>
    </row>
    <row r="3" ht="30" customHeight="1" spans="1:7">
      <c r="A3" s="5" t="s">
        <v>980</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15"/>
      <c r="C7" s="14"/>
      <c r="D7" s="14"/>
      <c r="E7" s="17"/>
      <c r="F7" s="12"/>
      <c r="G7" s="18"/>
    </row>
    <row r="8" customHeight="1" spans="1:7">
      <c r="A8" s="14"/>
      <c r="B8" s="15"/>
      <c r="C8" s="14"/>
      <c r="D8" s="14"/>
      <c r="E8" s="17"/>
      <c r="F8" s="12"/>
      <c r="G8" s="18"/>
    </row>
    <row r="9" customHeight="1" spans="1:7">
      <c r="A9" s="14"/>
      <c r="B9" s="15"/>
      <c r="C9" s="14"/>
      <c r="D9" s="14"/>
      <c r="E9" s="17"/>
      <c r="F9" s="12"/>
      <c r="G9" s="18"/>
    </row>
    <row r="10" customHeight="1" spans="1:7">
      <c r="A10" s="14"/>
      <c r="B10" s="15"/>
      <c r="C10" s="14"/>
      <c r="D10" s="14"/>
      <c r="E10" s="19"/>
      <c r="F10" s="12"/>
      <c r="G10" s="18"/>
    </row>
    <row r="11" customHeight="1" spans="1:7">
      <c r="A11" s="14"/>
      <c r="B11" s="15"/>
      <c r="C11" s="14"/>
      <c r="D11" s="14"/>
      <c r="E11" s="19"/>
      <c r="F11" s="12"/>
      <c r="G11" s="18"/>
    </row>
    <row r="12" customHeight="1" spans="1:7">
      <c r="A12" s="14"/>
      <c r="B12" s="15"/>
      <c r="C12" s="14"/>
      <c r="D12" s="14"/>
      <c r="E12" s="19"/>
      <c r="F12" s="12"/>
      <c r="G12" s="18"/>
    </row>
    <row r="13" customHeight="1" spans="1:7">
      <c r="A13" s="14"/>
      <c r="B13" s="15"/>
      <c r="C13" s="14"/>
      <c r="D13" s="14"/>
      <c r="E13" s="19"/>
      <c r="F13" s="12"/>
      <c r="G13" s="18"/>
    </row>
    <row r="14" customHeight="1" spans="1:7">
      <c r="A14" s="14"/>
      <c r="B14" s="15"/>
      <c r="C14" s="14"/>
      <c r="D14" s="14"/>
      <c r="E14" s="19"/>
      <c r="F14" s="12"/>
      <c r="G14" s="18"/>
    </row>
    <row r="15" customHeight="1" spans="1:7">
      <c r="A15" s="14"/>
      <c r="B15" s="15"/>
      <c r="C15" s="14"/>
      <c r="D15" s="14"/>
      <c r="E15" s="19"/>
      <c r="F15" s="12"/>
      <c r="G15" s="18"/>
    </row>
    <row r="16" customHeight="1" spans="1:7">
      <c r="A16" s="14"/>
      <c r="B16" s="15"/>
      <c r="C16" s="14"/>
      <c r="D16" s="14"/>
      <c r="E16" s="19"/>
      <c r="F16" s="12"/>
      <c r="G16" s="18"/>
    </row>
    <row r="17" customHeight="1" spans="1:7">
      <c r="A17" s="14"/>
      <c r="B17" s="15"/>
      <c r="C17" s="14"/>
      <c r="D17" s="14"/>
      <c r="E17" s="19"/>
      <c r="F17" s="12"/>
      <c r="G17" s="18"/>
    </row>
    <row r="18" customHeight="1" spans="1:7">
      <c r="A18" s="14"/>
      <c r="B18" s="15"/>
      <c r="C18" s="14"/>
      <c r="D18" s="14"/>
      <c r="E18" s="19"/>
      <c r="F18" s="12"/>
      <c r="G18" s="18"/>
    </row>
    <row r="19" customHeight="1" spans="1:7">
      <c r="A19" s="14"/>
      <c r="B19" s="15"/>
      <c r="C19" s="14"/>
      <c r="D19" s="14"/>
      <c r="E19" s="19"/>
      <c r="F19" s="12"/>
      <c r="G19" s="18"/>
    </row>
    <row r="20" customHeight="1" spans="1:7">
      <c r="A20" s="14"/>
      <c r="B20" s="15"/>
      <c r="C20" s="14"/>
      <c r="D20" s="14"/>
      <c r="E20" s="19"/>
      <c r="F20" s="12"/>
      <c r="G20" s="18"/>
    </row>
    <row r="21" customHeight="1" spans="1:7">
      <c r="A21" s="14"/>
      <c r="B21" s="15"/>
      <c r="C21" s="14"/>
      <c r="D21" s="14"/>
      <c r="E21" s="19"/>
      <c r="F21" s="12"/>
      <c r="G21" s="18"/>
    </row>
    <row r="22" customHeight="1" spans="1:7">
      <c r="A22" s="14"/>
      <c r="B22" s="15"/>
      <c r="C22" s="14"/>
      <c r="D22" s="14"/>
      <c r="E22" s="19"/>
      <c r="F22" s="12"/>
      <c r="G22" s="18"/>
    </row>
    <row r="23" customHeight="1" spans="1:7">
      <c r="A23" s="14"/>
      <c r="B23" s="15"/>
      <c r="C23" s="14"/>
      <c r="D23" s="14"/>
      <c r="E23" s="19"/>
      <c r="F23" s="12"/>
      <c r="G23" s="18"/>
    </row>
    <row r="24" customHeight="1" spans="1:7">
      <c r="A24" s="14"/>
      <c r="B24" s="15"/>
      <c r="C24" s="14"/>
      <c r="D24" s="14"/>
      <c r="E24" s="19"/>
      <c r="F24" s="12"/>
      <c r="G24" s="18"/>
    </row>
    <row r="25" customHeight="1" spans="1:7">
      <c r="A25" s="14"/>
      <c r="B25" s="15"/>
      <c r="C25" s="14"/>
      <c r="D25" s="14"/>
      <c r="E25" s="19"/>
      <c r="F25" s="12"/>
      <c r="G25" s="18"/>
    </row>
    <row r="26" customHeight="1" spans="1:7">
      <c r="A26" s="14"/>
      <c r="B26" s="15"/>
      <c r="C26" s="14"/>
      <c r="D26" s="14"/>
      <c r="E26" s="19"/>
      <c r="F26" s="12"/>
      <c r="G26" s="18"/>
    </row>
    <row r="27" customHeight="1" spans="1:7">
      <c r="A27" s="14"/>
      <c r="B27" s="15"/>
      <c r="C27" s="14"/>
      <c r="D27" s="14"/>
      <c r="E27" s="19"/>
      <c r="F27" s="12"/>
      <c r="G27" s="18"/>
    </row>
    <row r="28" customHeight="1" spans="1:7">
      <c r="A28" s="20" t="s">
        <v>928</v>
      </c>
      <c r="B28" s="21"/>
      <c r="C28" s="14"/>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24" display="返回索引页"/>
    <hyperlink ref="B1" location="'非流动负债汇总 '!B10" display="返回非流动负债汇总表"/>
  </hyperlinks>
  <printOptions horizontalCentered="1"/>
  <pageMargins left="0.66875" right="0.590277777777778" top="0.786805555555556" bottom="0.550694444444444" header="1.0625" footer="0.511805555555556"/>
  <pageSetup paperSize="9" fitToHeight="0" orientation="landscape"/>
  <headerFooter alignWithMargins="0">
    <oddHeader>&amp;R&amp;"宋体,常规"&amp;10表&amp;"Times New Roman,常规"6-5
&amp;"宋体,常规"共&amp;"Times New Roman,常规"&amp;N&amp;"宋体,常规"页第&amp;"Times New Roman,常规"&amp;P&amp;"宋体,常规"页</oddHeader>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selection activeCell="A3" sqref="A3:P3"/>
    </sheetView>
  </sheetViews>
  <sheetFormatPr defaultColWidth="9" defaultRowHeight="15.75" customHeight="1" outlineLevelCol="5"/>
  <cols>
    <col min="1" max="1" width="7.58333333333333" customWidth="1"/>
    <col min="2" max="2" width="35.25" customWidth="1"/>
    <col min="3" max="3" width="12.3333333333333" customWidth="1"/>
    <col min="4" max="4" width="19.3333333333333" customWidth="1"/>
    <col min="5" max="5" width="20.25" customWidth="1" outlineLevel="1"/>
    <col min="6" max="6" width="26.3333333333333" customWidth="1"/>
  </cols>
  <sheetData>
    <row r="1" ht="15.6" spans="1:6">
      <c r="A1" s="1" t="s">
        <v>126</v>
      </c>
      <c r="B1" s="24" t="s">
        <v>962</v>
      </c>
      <c r="C1" s="25"/>
      <c r="D1" s="25"/>
      <c r="E1" s="4"/>
      <c r="F1" s="25"/>
    </row>
    <row r="2" ht="30" hidden="1" customHeight="1" spans="1:6">
      <c r="A2" s="5" t="s">
        <v>981</v>
      </c>
      <c r="B2" s="26"/>
      <c r="C2" s="26"/>
      <c r="D2" s="26"/>
      <c r="E2" s="26"/>
      <c r="F2" s="26"/>
    </row>
    <row r="3" ht="30" customHeight="1" spans="1:6">
      <c r="A3" s="5" t="s">
        <v>982</v>
      </c>
      <c r="B3" s="26"/>
      <c r="C3" s="26"/>
      <c r="D3" s="26"/>
      <c r="E3" s="26"/>
      <c r="F3" s="26"/>
    </row>
    <row r="4" ht="14.15" customHeight="1" spans="1:6">
      <c r="A4" s="6" t="e">
        <f>CONCATENATE(#REF!,#REF!,#REF!,#REF!,#REF!,#REF!,#REF!)</f>
        <v>#REF!</v>
      </c>
      <c r="B4" s="6"/>
      <c r="C4" s="6"/>
      <c r="D4" s="6"/>
      <c r="E4" s="6"/>
      <c r="F4" s="6"/>
    </row>
    <row r="5" customHeight="1" spans="1:6">
      <c r="A5" s="8" t="e">
        <f>#REF!&amp;#REF!</f>
        <v>#REF!</v>
      </c>
      <c r="B5" s="9"/>
      <c r="C5" s="9"/>
      <c r="D5" s="9"/>
      <c r="E5" s="10"/>
      <c r="F5" s="11" t="s">
        <v>159</v>
      </c>
    </row>
    <row r="6" ht="28" customHeight="1" spans="1:6">
      <c r="A6" s="12" t="s">
        <v>161</v>
      </c>
      <c r="B6" s="12" t="s">
        <v>983</v>
      </c>
      <c r="C6" s="12" t="s">
        <v>335</v>
      </c>
      <c r="D6" s="13" t="s">
        <v>196</v>
      </c>
      <c r="E6" s="12" t="s">
        <v>197</v>
      </c>
      <c r="F6" s="12" t="s">
        <v>164</v>
      </c>
    </row>
    <row r="7" customHeight="1" spans="1:6">
      <c r="A7" s="14"/>
      <c r="B7" s="15"/>
      <c r="C7" s="16"/>
      <c r="D7" s="27"/>
      <c r="E7" s="12"/>
      <c r="F7" s="18"/>
    </row>
    <row r="8" customHeight="1" spans="1:6">
      <c r="A8" s="14"/>
      <c r="B8" s="15"/>
      <c r="C8" s="16"/>
      <c r="D8" s="27"/>
      <c r="E8" s="12"/>
      <c r="F8" s="18"/>
    </row>
    <row r="9" customHeight="1" spans="1:6">
      <c r="A9" s="14"/>
      <c r="B9" s="15"/>
      <c r="C9" s="16"/>
      <c r="D9" s="27"/>
      <c r="E9" s="12"/>
      <c r="F9" s="18"/>
    </row>
    <row r="10" customHeight="1" spans="1:6">
      <c r="A10" s="14"/>
      <c r="B10" s="15"/>
      <c r="C10" s="16"/>
      <c r="D10" s="27"/>
      <c r="E10" s="12"/>
      <c r="F10" s="18"/>
    </row>
    <row r="11" customHeight="1" spans="1:6">
      <c r="A11" s="14"/>
      <c r="B11" s="15"/>
      <c r="C11" s="16"/>
      <c r="D11" s="27"/>
      <c r="E11" s="12"/>
      <c r="F11" s="18"/>
    </row>
    <row r="12" customHeight="1" spans="1:6">
      <c r="A12" s="14"/>
      <c r="B12" s="15"/>
      <c r="C12" s="16"/>
      <c r="D12" s="27"/>
      <c r="E12" s="12"/>
      <c r="F12" s="18"/>
    </row>
    <row r="13" customHeight="1" spans="1:6">
      <c r="A13" s="14"/>
      <c r="B13" s="15"/>
      <c r="C13" s="16"/>
      <c r="D13" s="27"/>
      <c r="E13" s="12"/>
      <c r="F13" s="18"/>
    </row>
    <row r="14" customHeight="1" spans="1:6">
      <c r="A14" s="14"/>
      <c r="B14" s="15"/>
      <c r="C14" s="16"/>
      <c r="D14" s="27"/>
      <c r="E14" s="12"/>
      <c r="F14" s="18"/>
    </row>
    <row r="15" customHeight="1" spans="1:6">
      <c r="A15" s="14"/>
      <c r="B15" s="15"/>
      <c r="C15" s="16"/>
      <c r="D15" s="27"/>
      <c r="E15" s="12"/>
      <c r="F15" s="18"/>
    </row>
    <row r="16" customHeight="1" spans="1:6">
      <c r="A16" s="14"/>
      <c r="B16" s="15"/>
      <c r="C16" s="16"/>
      <c r="D16" s="27"/>
      <c r="E16" s="12"/>
      <c r="F16" s="18"/>
    </row>
    <row r="17" customHeight="1" spans="1:6">
      <c r="A17" s="14"/>
      <c r="B17" s="15"/>
      <c r="C17" s="16"/>
      <c r="D17" s="27"/>
      <c r="E17" s="12"/>
      <c r="F17" s="18"/>
    </row>
    <row r="18" customHeight="1" spans="1:6">
      <c r="A18" s="14"/>
      <c r="B18" s="15"/>
      <c r="C18" s="16"/>
      <c r="D18" s="27"/>
      <c r="E18" s="12"/>
      <c r="F18" s="18"/>
    </row>
    <row r="19" customHeight="1" spans="1:6">
      <c r="A19" s="14"/>
      <c r="B19" s="15"/>
      <c r="C19" s="16"/>
      <c r="D19" s="27"/>
      <c r="E19" s="12"/>
      <c r="F19" s="18"/>
    </row>
    <row r="20" customHeight="1" spans="1:6">
      <c r="A20" s="14"/>
      <c r="B20" s="15"/>
      <c r="C20" s="16"/>
      <c r="D20" s="27"/>
      <c r="E20" s="12"/>
      <c r="F20" s="18"/>
    </row>
    <row r="21" customHeight="1" spans="1:6">
      <c r="A21" s="14"/>
      <c r="B21" s="15"/>
      <c r="C21" s="16"/>
      <c r="D21" s="27"/>
      <c r="E21" s="12"/>
      <c r="F21" s="18"/>
    </row>
    <row r="22" customHeight="1" spans="1:6">
      <c r="A22" s="14"/>
      <c r="B22" s="15"/>
      <c r="C22" s="16"/>
      <c r="D22" s="27"/>
      <c r="E22" s="12"/>
      <c r="F22" s="18"/>
    </row>
    <row r="23" customHeight="1" spans="1:6">
      <c r="A23" s="14"/>
      <c r="B23" s="15"/>
      <c r="C23" s="16"/>
      <c r="D23" s="27"/>
      <c r="E23" s="12"/>
      <c r="F23" s="18"/>
    </row>
    <row r="24" customHeight="1" spans="1:6">
      <c r="A24" s="14"/>
      <c r="B24" s="15"/>
      <c r="C24" s="16"/>
      <c r="D24" s="27"/>
      <c r="E24" s="12"/>
      <c r="F24" s="18"/>
    </row>
    <row r="25" customHeight="1" spans="1:6">
      <c r="A25" s="14"/>
      <c r="B25" s="15"/>
      <c r="C25" s="16"/>
      <c r="D25" s="27"/>
      <c r="E25" s="12"/>
      <c r="F25" s="18"/>
    </row>
    <row r="26" customHeight="1" spans="1:6">
      <c r="A26" s="14"/>
      <c r="B26" s="15"/>
      <c r="C26" s="16"/>
      <c r="D26" s="27"/>
      <c r="E26" s="12"/>
      <c r="F26" s="18"/>
    </row>
    <row r="27" customHeight="1" spans="1:6">
      <c r="A27" s="14"/>
      <c r="B27" s="15"/>
      <c r="C27" s="16"/>
      <c r="D27" s="27"/>
      <c r="E27" s="12"/>
      <c r="F27" s="18"/>
    </row>
    <row r="28" customHeight="1" spans="1:6">
      <c r="A28" s="20" t="s">
        <v>928</v>
      </c>
      <c r="B28" s="21"/>
      <c r="C28" s="16"/>
      <c r="D28" s="27">
        <f>SUM(D7:D27)</f>
        <v>0</v>
      </c>
      <c r="E28" s="19">
        <f>SUM(E7:E27)</f>
        <v>0</v>
      </c>
      <c r="F28" s="18"/>
    </row>
    <row r="29" customHeight="1" spans="1:6">
      <c r="A29" s="22" t="e">
        <f>#REF!&amp;#REF!</f>
        <v>#REF!</v>
      </c>
      <c r="B29" s="9"/>
      <c r="C29" s="9"/>
      <c r="D29" s="9"/>
      <c r="E29" s="23" t="e">
        <f>"评估人员："&amp;#REF!</f>
        <v>#REF!</v>
      </c>
      <c r="F29" s="9"/>
    </row>
    <row r="30" customHeight="1" spans="1:6">
      <c r="A30" s="22" t="e">
        <f>CONCATENATE(#REF!,#REF!,#REF!,#REF!,#REF!,#REF!,#REF!)</f>
        <v>#REF!</v>
      </c>
      <c r="B30" s="9"/>
      <c r="C30" s="9"/>
      <c r="D30" s="9"/>
      <c r="E30" s="23"/>
      <c r="F30" s="9"/>
    </row>
  </sheetData>
  <mergeCells count="4">
    <mergeCell ref="A2:F2"/>
    <mergeCell ref="A3:F3"/>
    <mergeCell ref="A4:F4"/>
    <mergeCell ref="A28:B28"/>
  </mergeCells>
  <hyperlinks>
    <hyperlink ref="A1" location="索引目录!I25" display="返回索引页"/>
    <hyperlink ref="B1" location="'非流动负债汇总 '!B11" display="返回非流动负债汇总表"/>
  </hyperlinks>
  <printOptions horizontalCentered="1"/>
  <pageMargins left="0.619444444444444" right="0.579861111111111" top="0.786805555555556" bottom="0.5" header="1.02361111111111" footer="0.511805555555556"/>
  <pageSetup paperSize="9" fitToHeight="0" orientation="landscape"/>
  <headerFooter alignWithMargins="0">
    <oddHeader>&amp;R&amp;"宋体,常规"&amp;10表&amp;"Times New Roman,常规"6-6
&amp;"宋体,常规"共&amp;"Times New Roman,常规"&amp;N&amp;"宋体,常规"页第&amp;"Times New Roman,常规"&amp;P&amp;"宋体,常规"页</oddHeader>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3.75" customWidth="1"/>
    <col min="3" max="3" width="10.5833333333333" customWidth="1"/>
    <col min="4" max="4" width="17.0833333333333" customWidth="1"/>
    <col min="5" max="5" width="16.5" customWidth="1"/>
    <col min="6" max="6" width="20.25" customWidth="1" outlineLevel="1"/>
    <col min="7" max="7" width="15.5" customWidth="1"/>
  </cols>
  <sheetData>
    <row r="1" ht="15.6" spans="1:7">
      <c r="A1" s="1" t="s">
        <v>126</v>
      </c>
      <c r="B1" s="2" t="s">
        <v>962</v>
      </c>
      <c r="C1" s="3"/>
      <c r="D1" s="3"/>
      <c r="E1" s="3"/>
      <c r="F1" s="4"/>
      <c r="G1" s="3"/>
    </row>
    <row r="2" ht="30" hidden="1" customHeight="1" spans="1:7">
      <c r="A2" s="5" t="s">
        <v>984</v>
      </c>
      <c r="B2" s="5"/>
      <c r="C2" s="5"/>
      <c r="D2" s="5"/>
      <c r="E2" s="5"/>
      <c r="F2" s="5"/>
      <c r="G2" s="5"/>
    </row>
    <row r="3" ht="30" customHeight="1" spans="1:7">
      <c r="A3" s="5" t="s">
        <v>985</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15"/>
      <c r="C7" s="16"/>
      <c r="D7" s="14"/>
      <c r="E7" s="17"/>
      <c r="F7" s="12"/>
      <c r="G7" s="18"/>
    </row>
    <row r="8" customHeight="1" spans="1:7">
      <c r="A8" s="14"/>
      <c r="B8" s="15"/>
      <c r="C8" s="16"/>
      <c r="D8" s="14"/>
      <c r="E8" s="17"/>
      <c r="F8" s="12"/>
      <c r="G8" s="18"/>
    </row>
    <row r="9" customHeight="1" spans="1:7">
      <c r="A9" s="14"/>
      <c r="B9" s="15"/>
      <c r="C9" s="16"/>
      <c r="D9" s="14"/>
      <c r="E9" s="17"/>
      <c r="F9" s="12"/>
      <c r="G9" s="18"/>
    </row>
    <row r="10" customHeight="1" spans="1:7">
      <c r="A10" s="14"/>
      <c r="B10" s="15"/>
      <c r="C10" s="16"/>
      <c r="D10" s="14"/>
      <c r="E10" s="19"/>
      <c r="F10" s="12"/>
      <c r="G10" s="18"/>
    </row>
    <row r="11" customHeight="1" spans="1:7">
      <c r="A11" s="14"/>
      <c r="B11" s="15"/>
      <c r="C11" s="16"/>
      <c r="D11" s="14"/>
      <c r="E11" s="19"/>
      <c r="F11" s="12"/>
      <c r="G11" s="18"/>
    </row>
    <row r="12" customHeight="1" spans="1:7">
      <c r="A12" s="14"/>
      <c r="B12" s="15"/>
      <c r="C12" s="16"/>
      <c r="D12" s="14"/>
      <c r="E12" s="19"/>
      <c r="F12" s="12"/>
      <c r="G12" s="18"/>
    </row>
    <row r="13" customHeight="1" spans="1:7">
      <c r="A13" s="14"/>
      <c r="B13" s="15"/>
      <c r="C13" s="16"/>
      <c r="D13" s="14"/>
      <c r="E13" s="19"/>
      <c r="F13" s="12"/>
      <c r="G13" s="18"/>
    </row>
    <row r="14" customHeight="1" spans="1:7">
      <c r="A14" s="14"/>
      <c r="B14" s="15"/>
      <c r="C14" s="16"/>
      <c r="D14" s="14"/>
      <c r="E14" s="19"/>
      <c r="F14" s="12"/>
      <c r="G14" s="18"/>
    </row>
    <row r="15" customHeight="1" spans="1:7">
      <c r="A15" s="14"/>
      <c r="B15" s="15"/>
      <c r="C15" s="16"/>
      <c r="D15" s="14"/>
      <c r="E15" s="19"/>
      <c r="F15" s="12"/>
      <c r="G15" s="18"/>
    </row>
    <row r="16" customHeight="1" spans="1:7">
      <c r="A16" s="14"/>
      <c r="B16" s="15"/>
      <c r="C16" s="16"/>
      <c r="D16" s="14"/>
      <c r="E16" s="19"/>
      <c r="F16" s="12"/>
      <c r="G16" s="18"/>
    </row>
    <row r="17" customHeight="1" spans="1:7">
      <c r="A17" s="14"/>
      <c r="B17" s="15"/>
      <c r="C17" s="16"/>
      <c r="D17" s="14"/>
      <c r="E17" s="19"/>
      <c r="F17" s="12"/>
      <c r="G17" s="18"/>
    </row>
    <row r="18" customHeight="1" spans="1:7">
      <c r="A18" s="14"/>
      <c r="B18" s="15"/>
      <c r="C18" s="16"/>
      <c r="D18" s="14"/>
      <c r="E18" s="19"/>
      <c r="F18" s="12"/>
      <c r="G18" s="18"/>
    </row>
    <row r="19" customHeight="1" spans="1:7">
      <c r="A19" s="14"/>
      <c r="B19" s="15"/>
      <c r="C19" s="16"/>
      <c r="D19" s="14"/>
      <c r="E19" s="19"/>
      <c r="F19" s="12"/>
      <c r="G19" s="18"/>
    </row>
    <row r="20" customHeight="1" spans="1:7">
      <c r="A20" s="14"/>
      <c r="B20" s="15"/>
      <c r="C20" s="16"/>
      <c r="D20" s="14"/>
      <c r="E20" s="19"/>
      <c r="F20" s="12"/>
      <c r="G20" s="18"/>
    </row>
    <row r="21" customHeight="1" spans="1:7">
      <c r="A21" s="14"/>
      <c r="B21" s="15"/>
      <c r="C21" s="16"/>
      <c r="D21" s="14"/>
      <c r="E21" s="19"/>
      <c r="F21" s="12"/>
      <c r="G21" s="18"/>
    </row>
    <row r="22" customHeight="1" spans="1:7">
      <c r="A22" s="14"/>
      <c r="B22" s="15"/>
      <c r="C22" s="16"/>
      <c r="D22" s="14"/>
      <c r="E22" s="19"/>
      <c r="F22" s="12"/>
      <c r="G22" s="18"/>
    </row>
    <row r="23" customHeight="1" spans="1:7">
      <c r="A23" s="14"/>
      <c r="B23" s="15"/>
      <c r="C23" s="16"/>
      <c r="D23" s="14"/>
      <c r="E23" s="19"/>
      <c r="F23" s="12"/>
      <c r="G23" s="18"/>
    </row>
    <row r="24" customHeight="1" spans="1:7">
      <c r="A24" s="14"/>
      <c r="B24" s="15"/>
      <c r="C24" s="16"/>
      <c r="D24" s="14"/>
      <c r="E24" s="19"/>
      <c r="F24" s="12"/>
      <c r="G24" s="18"/>
    </row>
    <row r="25" customHeight="1" spans="1:7">
      <c r="A25" s="14"/>
      <c r="B25" s="15"/>
      <c r="C25" s="16"/>
      <c r="D25" s="14"/>
      <c r="E25" s="19"/>
      <c r="F25" s="12"/>
      <c r="G25" s="18"/>
    </row>
    <row r="26" customHeight="1" spans="1:7">
      <c r="A26" s="14"/>
      <c r="B26" s="15"/>
      <c r="C26" s="16"/>
      <c r="D26" s="14"/>
      <c r="E26" s="19"/>
      <c r="F26" s="12"/>
      <c r="G26" s="18"/>
    </row>
    <row r="27" customHeight="1" spans="1:7">
      <c r="A27" s="14"/>
      <c r="B27" s="15"/>
      <c r="C27" s="16"/>
      <c r="D27" s="14"/>
      <c r="E27" s="19"/>
      <c r="F27" s="12"/>
      <c r="G27" s="18"/>
    </row>
    <row r="28" customHeight="1" spans="1:7">
      <c r="A28" s="20" t="s">
        <v>928</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26" display="返回索引页"/>
    <hyperlink ref="B1" location="'非流动负债汇总 '!B12" display="返回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Roman,常规"6-7
&amp;"宋体,常规"共&amp;"Times New Roman,常规"&amp;N&amp;"宋体,常规"页第&amp;"Times New Roman,常规"&amp;P&amp;"宋体,常规"页</oddHeader>
  </headerFooter>
</worksheet>
</file>

<file path=docProps/app.xml><?xml version="1.0" encoding="utf-8"?>
<Properties xmlns="http://schemas.openxmlformats.org/officeDocument/2006/extended-properties" xmlns:vt="http://schemas.openxmlformats.org/officeDocument/2006/docPropsVTypes">
  <Company>conqueror</Company>
  <Application>Microsoft Excel</Application>
  <HeadingPairs>
    <vt:vector size="2" baseType="variant">
      <vt:variant>
        <vt:lpstr>工作表</vt:lpstr>
      </vt:variant>
      <vt:variant>
        <vt:i4>105</vt:i4>
      </vt:variant>
    </vt:vector>
  </HeadingPairs>
  <TitlesOfParts>
    <vt:vector size="105" baseType="lpstr">
      <vt:lpstr>索引目录</vt:lpstr>
      <vt:lpstr>引用字段</vt:lpstr>
      <vt:lpstr>填表说明</vt:lpstr>
      <vt:lpstr>资产负债表</vt:lpstr>
      <vt:lpstr>资产负债表(审计后)</vt:lpstr>
      <vt:lpstr>汇总表</vt:lpstr>
      <vt:lpstr>分类汇总</vt:lpstr>
      <vt:lpstr>流动汇总</vt:lpstr>
      <vt:lpstr>货币汇总表</vt:lpstr>
      <vt:lpstr>现金</vt:lpstr>
      <vt:lpstr>银行存款</vt:lpstr>
      <vt:lpstr>其他货币资金</vt:lpstr>
      <vt:lpstr>交易性金融资产汇总</vt:lpstr>
      <vt:lpstr>交易性-股票</vt:lpstr>
      <vt:lpstr>交易性-债券</vt:lpstr>
      <vt:lpstr>交易性-基金</vt:lpstr>
      <vt:lpstr>应收票据</vt:lpstr>
      <vt:lpstr>应收账款</vt:lpstr>
      <vt:lpstr>预付账款</vt:lpstr>
      <vt:lpstr>应收利息</vt:lpstr>
      <vt:lpstr>应收股利（利润）</vt:lpstr>
      <vt:lpstr>其他应收款</vt:lpstr>
      <vt:lpstr>存货汇总</vt:lpstr>
      <vt:lpstr>原材料</vt:lpstr>
      <vt:lpstr>材料采购（在途物资）</vt:lpstr>
      <vt:lpstr>在库低值易耗品</vt:lpstr>
      <vt:lpstr>包装物</vt:lpstr>
      <vt:lpstr>委托加工材料</vt:lpstr>
      <vt:lpstr>产成品（库存商品）</vt:lpstr>
      <vt:lpstr>开发产品</vt:lpstr>
      <vt:lpstr>出租开发产品</vt:lpstr>
      <vt:lpstr>在产品（自制半成品）</vt:lpstr>
      <vt:lpstr>开发成本</vt:lpstr>
      <vt:lpstr>发出商品</vt:lpstr>
      <vt:lpstr>在用低值易耗品</vt:lpstr>
      <vt:lpstr>委托代销商品</vt:lpstr>
      <vt:lpstr>受托代销商品</vt:lpstr>
      <vt:lpstr>未结算工程</vt:lpstr>
      <vt:lpstr>周转材料</vt:lpstr>
      <vt:lpstr>一年到期非流动资产</vt:lpstr>
      <vt:lpstr>其他流动资产</vt:lpstr>
      <vt:lpstr>非流动资产汇总</vt:lpstr>
      <vt:lpstr>可供出售金融资产汇总</vt:lpstr>
      <vt:lpstr>可出售-股票</vt:lpstr>
      <vt:lpstr>可出售-债券</vt:lpstr>
      <vt:lpstr>可出售-其他</vt:lpstr>
      <vt:lpstr>持有到期投资</vt:lpstr>
      <vt:lpstr>长期应收</vt:lpstr>
      <vt:lpstr>股权投资</vt:lpstr>
      <vt:lpstr>投资性房地产</vt:lpstr>
      <vt:lpstr>投资性房产-成本</vt:lpstr>
      <vt:lpstr>投资性房产-公允</vt:lpstr>
      <vt:lpstr>投资性地产-成本</vt:lpstr>
      <vt:lpstr>投资性地产-公允</vt:lpstr>
      <vt:lpstr>房屋建筑物</vt:lpstr>
      <vt:lpstr>构筑物</vt:lpstr>
      <vt:lpstr>管道沟槽</vt:lpstr>
      <vt:lpstr>设备</vt:lpstr>
      <vt:lpstr>蓄电池</vt:lpstr>
      <vt:lpstr>车辆</vt:lpstr>
      <vt:lpstr>土地</vt:lpstr>
      <vt:lpstr>在建工程汇总</vt:lpstr>
      <vt:lpstr>在建（土建）</vt:lpstr>
      <vt:lpstr>在建（设备）</vt:lpstr>
      <vt:lpstr>工程物资</vt:lpstr>
      <vt:lpstr>固定资产清理</vt:lpstr>
      <vt:lpstr>生产性生物资产</vt:lpstr>
      <vt:lpstr>油气资产</vt:lpstr>
      <vt:lpstr>无形资产汇总</vt:lpstr>
      <vt:lpstr>无形-土地</vt:lpstr>
      <vt:lpstr>无形-矿业权</vt:lpstr>
      <vt:lpstr>无形-其他</vt:lpstr>
      <vt:lpstr>开发支出</vt:lpstr>
      <vt:lpstr>商誉</vt:lpstr>
      <vt:lpstr>专有技术统计表</vt:lpstr>
      <vt:lpstr>专利统计表</vt:lpstr>
      <vt:lpstr>商标统计表</vt:lpstr>
      <vt:lpstr>著作权统计表</vt:lpstr>
      <vt:lpstr>长期待摊费用</vt:lpstr>
      <vt:lpstr>递延所得税资产</vt:lpstr>
      <vt:lpstr>其他非流动资产汇总</vt:lpstr>
      <vt:lpstr>其他长期资产</vt:lpstr>
      <vt:lpstr>临时设施</vt:lpstr>
      <vt:lpstr>特准储备物资</vt:lpstr>
      <vt:lpstr>流动负债汇总</vt:lpstr>
      <vt:lpstr>短期借款</vt:lpstr>
      <vt:lpstr>交易性金融负债</vt:lpstr>
      <vt:lpstr>应付票据</vt:lpstr>
      <vt:lpstr>应付账款</vt:lpstr>
      <vt:lpstr>预收账款</vt:lpstr>
      <vt:lpstr>职工薪酬</vt:lpstr>
      <vt:lpstr>应交税费</vt:lpstr>
      <vt:lpstr>应付利息</vt:lpstr>
      <vt:lpstr>应付股利（利润）</vt:lpstr>
      <vt:lpstr>其他应付款</vt:lpstr>
      <vt:lpstr>一年到期非流动负债</vt:lpstr>
      <vt:lpstr>其他流动负债</vt:lpstr>
      <vt:lpstr>非流动负债汇总 </vt:lpstr>
      <vt:lpstr>长期借款</vt:lpstr>
      <vt:lpstr>应付债券</vt:lpstr>
      <vt:lpstr>长期应付款</vt:lpstr>
      <vt:lpstr>专项应付款</vt:lpstr>
      <vt:lpstr>预计负债</vt:lpstr>
      <vt:lpstr>递延所得税负债</vt:lpstr>
      <vt:lpstr>其他非流动负债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中资新会计准则申报表</dc:title>
  <dc:creator>任俊</dc:creator>
  <cp:lastModifiedBy>thinkpad</cp:lastModifiedBy>
  <dcterms:created xsi:type="dcterms:W3CDTF">1999-04-07T08:44:00Z</dcterms:created>
  <cp:lastPrinted>2021-09-10T02:40:00Z</cp:lastPrinted>
  <dcterms:modified xsi:type="dcterms:W3CDTF">2022-02-17T10:03:04Z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