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8" hidden="1">车辆!$A$7:$T$44</definedName>
    <definedName name="_xlnm._FilterDatabase" localSheetId="57" hidden="1">设备!$A$7:$O$90</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设备!$A$2:$O$90</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I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<sst xmlns="http://schemas.openxmlformats.org/spreadsheetml/2006/main" count="1122">
  <si>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</si>
  <si>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</si>
  <si>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</si>
  <si>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</si>
  <si>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</si>
  <si>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</si>
  <si>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</si>
  <si>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</si>
  <si>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</si>
  <si>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</si>
  <si>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</si>
  <si>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</si>
  <si>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</si>
  <si>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</si>
  <si>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</si>
  <si>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</si>
  <si>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</si>
  <si>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</si>
  <si>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</si>
  <si>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</si>
  <si>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</si>
  <si>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</si>
  <si>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</si>
  <si>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</si>
  <si>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</si>
  <si>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</si>
  <si>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</si>
  <si>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</si>
  <si>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</si>
  <si>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</si>
  <si>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</si>
  <si>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</si>
  <si>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</si>
  <si>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</si>
  <si>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</si>
  <si>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</si>
  <si>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</si>
  <si>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</si>
  <si>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</si>
  <si>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</si>
  <si>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</si>
  <si>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</si>
  <si>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</si>
  <si>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</si>
  <si>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</si>
  <si>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</si>
  <si>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</si>
  <si>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</si>
  <si>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</si>
  <si>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</si>
  <si>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</si>
  <si>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</si>
  <si>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</si>
  <si>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</si>
  <si>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</si>
  <si>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</si>
  <si>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</si>
  <si>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</si>
  <si>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</si>
  <si>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</si>
  <si>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</si>
  <si>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</si>
  <si>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</si>
  <si>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</si>
  <si>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</si>
  <si>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</si>
  <si>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</si>
  <si>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</si>
  <si>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</si>
  <si>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</si>
  <si>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</si>
  <si>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</si>
  <si>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</si>
  <si>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</si>
  <si>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</si>
  <si>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</si>
  <si>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</si>
  <si>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</si>
  <si>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</si>
  <si>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</si>
  <si>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</si>
  <si>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</si>
  <si>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</si>
  <si>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</si>
  <si>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</si>
  <si>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</si>
  <si>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</si>
  <si>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</si>
  <si>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</si>
  <si>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</si>
  <si>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</si>
  <si>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</si>
  <si>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</si>
  <si>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</si>
  <si>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</si>
  <si>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</si>
  <si>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</si>
  <si>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</si>
  <si>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</si>
  <si>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</si>
  <si>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</si>
  <si>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</si>
  <si>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</si>
  <si>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</si>
  <si>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</si>
  <si>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</si>
  <si>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</si>
  <si>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</si>
  <si>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</si>
  <si>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</si>
  <si>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</si>
  <si>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</si>
  <si>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</si>
  <si>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</si>
  <si>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</si>
  <si>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</si>
  <si>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</si>
  <si>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</si>
  <si>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</si>
  <si>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</si>
  <si>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</si>
  <si>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</si>
  <si>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</si>
  <si>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</si>
  <si>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</si>
  <si>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</si>
  <si>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</si>
  <si>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</si>
  <si>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</si>
  <si>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</si>
  <si>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</si>
  <si>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</si>
  <si>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</si>
  <si>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</si>
  <si>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</si>
  <si>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</si>
  <si>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</si>
  <si>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</si>
  <si>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</si>
  <si>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</si>
  <si>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</si>
  <si>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</si>
  <si>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</si>
  <si>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</si>
  <si>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</si>
  <si>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</si>
  <si>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</si>
  <si>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</si>
  <si>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</si>
  <si>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</si>
  <si>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</si>
  <si>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</si>
  <si>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</si>
  <si>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</si>
  <si>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</si>
  <si>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</si>
  <si>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</si>
  <si>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</si>
  <si>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</si>
  <si>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</si>
  <si>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</si>
  <si>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</si>
  <si>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</si>
  <si>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</si>
  <si>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</si>
  <si>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</si>
  <si>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</si>
  <si>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</si>
  <si>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</si>
  <si>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</si>
  <si>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</si>
  <si>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</si>
  <si>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</si>
  <si>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</si>
  <si>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</si>
  <si>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</si>
  <si>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</si>
  <si>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</si>
  <si>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</si>
  <si>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</si>
  <si>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</si>
  <si>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</si>
  <si>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</si>
  <si>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</si>
  <si>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</si>
  <si>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</si>
  <si>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</si>
  <si>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</si>
  <si>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</si>
  <si>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</si>
  <si>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</si>
  <si>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</si>
  <si>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</si>
  <si>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</si>
  <si>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</si>
  <si>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</si>
  <si>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</si>
  <si>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</si>
  <si>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</si>
  <si>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</si>
  <si>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</si>
  <si>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</si>
  <si>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</si>
  <si>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</si>
  <si>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</si>
  <si>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</si>
  <si>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</si>
  <si>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</si>
  <si>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</si>
  <si>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</si>
  <si>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</si>
  <si>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</si>
  <si>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</si>
  <si>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</si>
  <si>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</si>
  <si>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</si>
  <si>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</si>
  <si>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</si>
  <si>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</si>
  <si>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</si>
  <si>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</si>
  <si>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</si>
  <si>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</si>
  <si>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</si>
  <si>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</si>
  <si>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</si>
  <si>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</si>
  <si>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</si>
  <si>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</si>
  <si>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</si>
  <si>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</si>
  <si>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</si>
  <si>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</si>
  <si>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</si>
  <si>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</si>
  <si>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</si>
  <si>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</si>
  <si>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</si>
  <si>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</si>
  <si>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</si>
  <si>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</si>
  <si>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</si>
  <si>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</si>
  <si>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</si>
  <si>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</si>
  <si>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</si>
  <si>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</si>
  <si>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</si>
  <si>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</si>
  <si>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</si>
  <si>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</si>
  <si>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</si>
  <si>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</si>
  <si>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</si>
  <si>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</si>
  <si>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</si>
  <si>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</si>
  <si>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</si>
  <si>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</si>
  <si>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</si>
  <si>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</si>
  <si>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</si>
  <si>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</si>
  <si>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</si>
  <si>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</si>
  <si>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</si>
  <si>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</si>
  <si>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</si>
  <si>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</si>
  <si>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</si>
  <si>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</si>
  <si>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</si>
  <si>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</si>
  <si>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</si>
  <si>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</si>
  <si>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</si>
  <si>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</si>
  <si>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</si>
  <si>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</si>
  <si>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</si>
  <si>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</si>
  <si>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</si>
  <si>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</si>
  <si>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</si>
  <si>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</si>
  <si>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</si>
  <si>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</si>
  <si>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</si>
  <si>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</si>
  <si>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</si>
  <si>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</si>
  <si>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</si>
  <si>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</si>
  <si>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</si>
  <si>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</si>
  <si>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</si>
  <si>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</si>
  <si>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</si>
  <si>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</si>
  <si>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</si>
  <si>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</si>
  <si>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</si>
  <si>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</si>
  <si>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</si>
  <si>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</si>
  <si>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</si>
  <si>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</si>
  <si>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</si>
  <si>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</si>
  <si>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</si>
  <si>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</si>
  <si>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</si>
  <si>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</si>
  <si>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</si>
  <si>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</si>
  <si>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</si>
  <si>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</si>
  <si>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</si>
  <si>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</si>
  <si>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</si>
  <si>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</si>
  <si>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</si>
  <si>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</si>
  <si>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</si>
  <si>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</si>
  <si>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</si>
  <si>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</si>
  <si>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</si>
  <si>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</si>
  <si>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</si>
  <si>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</si>
  <si>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</si>
  <si>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</si>
  <si>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</si>
  <si>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</si>
  <si>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</si>
  <si>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</si>
  <si>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</si>
  <si>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</si>
  <si>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</si>
  <si>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</si>
  <si>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</si>
  <si>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</si>
  <si>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</si>
  <si>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</si>
  <si>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</si>
  <si>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</si>
  <si>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</si>
  <si>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</si>
  <si>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</si>
  <si>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</si>
  <si>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</si>
  <si>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</si>
  <si>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</si>
  <si>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</si>
  <si>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</si>
  <si>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</si>
  <si>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</si>
  <si>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</si>
  <si>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</si>
  <si>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</si>
  <si>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</si>
  <si>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</si>
  <si>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</si>
  <si>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</si>
  <si>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</si>
  <si>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</si>
  <si>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</si>
  <si>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</si>
  <si>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</si>
  <si>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</si>
  <si>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</si>
  <si>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</si>
  <si>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</si>
  <si>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</si>
  <si>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</si>
  <si>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</si>
  <si>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</si>
  <si>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</si>
  <si>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</si>
  <si>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</si>
  <si>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</si>
  <si>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</si>
  <si>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</si>
  <si>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</si>
  <si>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</si>
  <si>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</si>
  <si>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</si>
  <si>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</si>
  <si>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</si>
  <si>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</si>
  <si>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</si>
  <si>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</si>
  <si>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</si>
  <si>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</si>
  <si>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</si>
  <si>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</si>
  <si>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</si>
  <si>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</si>
  <si>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</si>
  <si>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</si>
  <si>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</si>
  <si>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</si>
  <si>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</si>
  <si>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</si>
  <si>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</si>
  <si>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</si>
  <si>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</si>
  <si>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</si>
  <si>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</si>
  <si>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</si>
  <si>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</si>
  <si>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</si>
  <si>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</si>
  <si>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</si>
  <si>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</si>
  <si>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</si>
  <si>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</si>
  <si>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</si>
  <si>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</si>
  <si>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</si>
  <si>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</si>
  <si>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</si>
  <si>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</si>
  <si>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</si>
  <si>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</si>
  <si>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</si>
  <si>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</si>
  <si>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</si>
  <si>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</si>
  <si>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</si>
  <si>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</si>
  <si>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</si>
  <si>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</si>
  <si>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</si>
  <si>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</si>
  <si>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</si>
  <si>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</si>
  <si>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</si>
  <si>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</si>
  <si>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</si>
  <si>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</si>
  <si>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</si>
  <si>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</si>
  <si>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</si>
  <si>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</si>
  <si>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</si>
  <si>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</si>
  <si>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</si>
  <si>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</si>
  <si>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</si>
  <si>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</si>
  <si>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</si>
  <si>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</si>
  <si>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</si>
  <si>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</si>
  <si>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</si>
  <si>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</si>
  <si>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</si>
  <si>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</si>
  <si>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</si>
  <si>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</si>
  <si>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</si>
  <si>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</si>
  <si>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</si>
  <si>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</si>
  <si>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</si>
  <si>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</si>
  <si>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</si>
  <si>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</si>
  <si>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</si>
  <si>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</si>
  <si>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</si>
  <si>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</si>
  <si>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</si>
  <si>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</si>
  <si>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</si>
  <si>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</si>
  <si>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</si>
  <si>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</si>
  <si>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</si>
  <si>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</si>
  <si>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</si>
  <si>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</si>
  <si>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</si>
  <si>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</si>
  <si>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</si>
  <si>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</si>
  <si>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</si>
  <si>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</si>
  <si>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</si>
  <si>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</si>
  <si>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</si>
  <si>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</si>
  <si>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</si>
  <si>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</si>
  <si>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</si>
  <si>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</si>
  <si>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</si>
  <si>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</si>
  <si>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</si>
  <si>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</si>
  <si>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</si>
  <si>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</si>
  <si>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</si>
  <si>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</si>
  <si>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</si>
  <si>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</si>
  <si>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</si>
  <si>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</si>
  <si>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</si>
  <si>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</si>
  <si>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</si>
  <si>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</si>
  <si>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</si>
  <si>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</si>
  <si>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</si>
  <si>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</si>
  <si>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</si>
  <si>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</si>
  <si>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</si>
  <si>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</si>
  <si>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</si>
  <si>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</si>
  <si>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</si>
  <si>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</si>
  <si>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</si>
  <si>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</si>
  <si>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</si>
  <si>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</si>
  <si>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</si>
  <si>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</si>
  <si>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</si>
  <si>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</si>
  <si>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</si>
  <si>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</si>
  <si>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</si>
  <si>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</si>
  <si>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</si>
  <si>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</si>
  <si>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</si>
  <si>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</si>
  <si>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</si>
  <si>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</si>
  <si>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</si>
  <si>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</si>
  <si>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</si>
  <si>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</si>
  <si>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</si>
  <si>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</si>
  <si>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</si>
  <si>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</si>
  <si>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</si>
  <si>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</si>
  <si>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</si>
  <si>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</si>
  <si>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</si>
  <si>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</si>
  <si>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</si>
  <si>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</si>
  <si>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</si>
  <si>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</si>
  <si>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</si>
  <si>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</si>
  <si>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</si>
  <si>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</si>
  <si>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</si>
  <si>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</si>
  <si>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</si>
  <si>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</si>
  <si>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</si>
  <si>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</si>
  <si>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</si>
  <si>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</si>
  <si>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</si>
  <si>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</si>
  <si>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</si>
  <si>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</si>
  <si>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</si>
  <si>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</si>
  <si>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</si>
  <si>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</si>
  <si>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</si>
  <si>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</si>
  <si>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</si>
  <si>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</si>
  <si>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</si>
  <si>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</si>
  <si>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</si>
  <si>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</si>
  <si>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</si>
  <si>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</si>
  <si>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</si>
  <si>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</si>
  <si>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</si>
  <si>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</si>
  <si>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</si>
  <si>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</si>
  <si>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</si>
  <si>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</si>
  <si>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</si>
  <si>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</si>
  <si>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</si>
  <si>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</si>
  <si>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</si>
  <si>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</si>
  <si>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</si>
  <si>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</si>
  <si>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</si>
  <si>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</si>
  <si>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</si>
  <si>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</si>
  <si>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</si>
  <si>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</si>
  <si>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</si>
  <si>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</si>
  <si>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</si>
  <si>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</si>
  <si>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</si>
  <si>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</si>
  <si>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</si>
  <si>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</si>
  <si>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</si>
  <si>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</si>
  <si>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</si>
  <si>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</si>
  <si>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</si>
  <si>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</si>
  <si>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</si>
  <si>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</si>
  <si>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</si>
  <si>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</si>
  <si>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</si>
  <si>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</si>
  <si>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</si>
  <si>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</si>
  <si>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</si>
  <si>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</si>
  <si>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</si>
  <si>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</si>
  <si>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</si>
  <si>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</si>
  <si>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</si>
  <si>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</si>
  <si>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</si>
  <si>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</si>
  <si>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</si>
  <si>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</si>
  <si>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</si>
  <si>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</si>
  <si>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</si>
  <si>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</si>
  <si>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</si>
  <si>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</si>
  <si>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</si>
  <si>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</si>
  <si>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</si>
  <si>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</si>
  <si>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</si>
  <si>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</si>
  <si>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</si>
  <si>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</si>
  <si>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</si>
  <si>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</si>
  <si>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</si>
  <si>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</si>
  <si>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</si>
  <si>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</si>
  <si>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</si>
  <si>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</si>
  <si>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</si>
  <si>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</si>
  <si>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</si>
  <si>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</si>
  <si>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</si>
  <si>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</si>
  <si>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</si>
  <si>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</si>
  <si>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</si>
  <si>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</si>
  <si>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</si>
  <si>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</si>
  <si>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</si>
  <si>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固定资产—设备评估明细表（果洛）</t>
  </si>
  <si>
    <t>固定资产—交换设备清查申报表（果洛）</t>
  </si>
  <si>
    <t>评估基准日：2021年11月23日</t>
  </si>
  <si>
    <t>产权持有单位：中国电信股份有限公司青海分公司</t>
  </si>
  <si>
    <t>卡片编号</t>
  </si>
  <si>
    <t>资产名称</t>
  </si>
  <si>
    <t>购置日期</t>
  </si>
  <si>
    <t>实盘数量</t>
  </si>
  <si>
    <t>设备类型</t>
  </si>
  <si>
    <t>含税价值</t>
  </si>
  <si>
    <t>000000216886</t>
  </si>
  <si>
    <t>电缆</t>
  </si>
  <si>
    <t>HY10*2*0.4</t>
  </si>
  <si>
    <t>青海益明输配电有限公司</t>
  </si>
  <si>
    <t>公里</t>
  </si>
  <si>
    <t>果洛青珍乡</t>
  </si>
  <si>
    <t>000000215770</t>
  </si>
  <si>
    <t>全塑市内通信电缆</t>
  </si>
  <si>
    <t>HYA20*2*0.4</t>
  </si>
  <si>
    <t>江苏七宝光电集团有限公司</t>
  </si>
  <si>
    <t>皮长公里</t>
  </si>
  <si>
    <t>汽车站-菜市场光交</t>
  </si>
  <si>
    <t>000000215655</t>
  </si>
  <si>
    <t>HYA200*2*0.4</t>
  </si>
  <si>
    <t>特警队-达日陆路口光交</t>
  </si>
  <si>
    <t>000000113145</t>
  </si>
  <si>
    <t>配线电缆</t>
  </si>
  <si>
    <t>HYA400*2*0.4</t>
  </si>
  <si>
    <t>成都电缆厂</t>
  </si>
  <si>
    <t>果洛州电信分公司</t>
  </si>
  <si>
    <t>000000114360</t>
  </si>
  <si>
    <t>HYA10*2*0.4</t>
  </si>
  <si>
    <t>000000115230</t>
  </si>
  <si>
    <t>中兴新地通信器材有限公司</t>
  </si>
  <si>
    <t>玛沁县消防支队</t>
  </si>
  <si>
    <t>000000115236</t>
  </si>
  <si>
    <t>HYA100*2*0.4</t>
  </si>
  <si>
    <t>000000115935</t>
  </si>
  <si>
    <t>HYA30*2*0.4</t>
  </si>
  <si>
    <t>000000117849</t>
  </si>
  <si>
    <t>HYA100*0.4*2</t>
  </si>
  <si>
    <t>吴江市盛信电缆有限责任公司</t>
  </si>
  <si>
    <t>洋芋村</t>
  </si>
  <si>
    <t>000000115764</t>
  </si>
  <si>
    <t>HYA*30*2*0.4</t>
  </si>
  <si>
    <t>吴江特种光电缆厂</t>
  </si>
  <si>
    <t>大武</t>
  </si>
  <si>
    <t>000000117854</t>
  </si>
  <si>
    <t>HYA*200*2*0.4</t>
  </si>
  <si>
    <t>军功</t>
  </si>
  <si>
    <t>000000117860</t>
  </si>
  <si>
    <t>HYA*50*2*0.4</t>
  </si>
  <si>
    <t>000000113366</t>
  </si>
  <si>
    <t>玛沁县达日路口</t>
  </si>
  <si>
    <t>000000115108</t>
  </si>
  <si>
    <t>000000112675</t>
  </si>
  <si>
    <t>HYA500*2*0.4</t>
  </si>
  <si>
    <t>000000113545</t>
  </si>
  <si>
    <t>HYA*100*2*0.4</t>
  </si>
  <si>
    <t>000000114764</t>
  </si>
  <si>
    <t>000000115974</t>
  </si>
  <si>
    <t>000000117017</t>
  </si>
  <si>
    <t>000000114254</t>
  </si>
  <si>
    <t>000000115467</t>
  </si>
  <si>
    <t>000000117213</t>
  </si>
  <si>
    <t>000000114093</t>
  </si>
  <si>
    <t>HYA*400*2*0.4</t>
  </si>
  <si>
    <t>000000116000</t>
  </si>
  <si>
    <t>果洛东倾沟</t>
  </si>
  <si>
    <t>000000116695</t>
  </si>
  <si>
    <t>玛沁县久治路口</t>
  </si>
  <si>
    <t>000000117744</t>
  </si>
  <si>
    <t>HYA*10*2*0.4</t>
  </si>
  <si>
    <t>000000115329</t>
  </si>
  <si>
    <t>000000116021</t>
  </si>
  <si>
    <t>HYA300*2*0.4</t>
  </si>
  <si>
    <t>000000116365</t>
  </si>
  <si>
    <t>000000117052</t>
  </si>
  <si>
    <t>000000114292</t>
  </si>
  <si>
    <t>州法院门口</t>
  </si>
  <si>
    <t>000000115172</t>
  </si>
  <si>
    <t>000000116197</t>
  </si>
  <si>
    <t>000000116919</t>
  </si>
  <si>
    <t>玛沁县移民区</t>
  </si>
  <si>
    <t>000000115202</t>
  </si>
  <si>
    <t>玛沁县菜市场</t>
  </si>
  <si>
    <t>000000115717</t>
  </si>
  <si>
    <t>玛沁县移动公司门口</t>
  </si>
  <si>
    <t>000000112595</t>
  </si>
  <si>
    <t>000000116247</t>
  </si>
  <si>
    <t>HYA50*2*0.4</t>
  </si>
  <si>
    <t>州委家属楼1号楼至7号楼</t>
  </si>
  <si>
    <t>000000113128</t>
  </si>
  <si>
    <t>000000115046</t>
  </si>
  <si>
    <t>000000118509</t>
  </si>
  <si>
    <t>果洛甘德县电信分公司</t>
  </si>
  <si>
    <t>000000118678</t>
  </si>
  <si>
    <t>HYA*20*2*0.4</t>
  </si>
  <si>
    <t>昊江特种光电缆厂</t>
  </si>
  <si>
    <t>甘德</t>
  </si>
  <si>
    <t>000000118871</t>
  </si>
  <si>
    <t>000000118383</t>
  </si>
  <si>
    <t>HYA10*0.4*2</t>
  </si>
  <si>
    <t>吴江市胜信光电科技有限公司</t>
  </si>
  <si>
    <t>甘德县龙恩寺</t>
  </si>
  <si>
    <t>000000118775</t>
  </si>
  <si>
    <t>000000118442</t>
  </si>
  <si>
    <t>HYA20*2*0.5</t>
  </si>
  <si>
    <t>000000118631</t>
  </si>
  <si>
    <t>000000118636</t>
  </si>
  <si>
    <t>HYA30*0.4*2</t>
  </si>
  <si>
    <t>000000118981</t>
  </si>
  <si>
    <t>000000119721</t>
  </si>
  <si>
    <t>达日县</t>
  </si>
  <si>
    <t>000000120466</t>
  </si>
  <si>
    <t>青海省通信建设工程公司</t>
  </si>
  <si>
    <t>果洛达日县电信分公司</t>
  </si>
  <si>
    <t>000000119457</t>
  </si>
  <si>
    <t>000000120307</t>
  </si>
  <si>
    <t>000000124555</t>
  </si>
  <si>
    <t>果洛班玛县电信分公司</t>
  </si>
  <si>
    <t>000000124087</t>
  </si>
  <si>
    <t>000000121322</t>
  </si>
  <si>
    <t>全塑市话电缆</t>
  </si>
  <si>
    <t>英达电缆厂</t>
  </si>
  <si>
    <t>白玉机房至移民区</t>
  </si>
  <si>
    <t>000000121664</t>
  </si>
  <si>
    <t>HYA50*0.4*2</t>
  </si>
  <si>
    <t>年宝湖</t>
  </si>
  <si>
    <t>000000122589</t>
  </si>
  <si>
    <t>野牛沟机房至移民区</t>
  </si>
  <si>
    <t>000000120931</t>
  </si>
  <si>
    <t>主干电缆(果洛久治局ZG03)</t>
  </si>
  <si>
    <t>果洛久治县电信分公司</t>
  </si>
  <si>
    <t>000000120956</t>
  </si>
  <si>
    <t>康赛寺电缆</t>
  </si>
  <si>
    <t>吴江胜信</t>
  </si>
  <si>
    <t>久治康赛寺</t>
  </si>
  <si>
    <t>000000122158</t>
  </si>
  <si>
    <t>久治白玉乡－－出租房</t>
  </si>
  <si>
    <t>000000121137</t>
  </si>
  <si>
    <t>久治</t>
  </si>
  <si>
    <t>000000121404</t>
  </si>
  <si>
    <t>000000121562</t>
  </si>
  <si>
    <t>武进通信设备厂</t>
  </si>
  <si>
    <t>久治白玉乡－寺院住宅</t>
  </si>
  <si>
    <t>000000121701</t>
  </si>
  <si>
    <t>000000121708</t>
  </si>
  <si>
    <t>久治索呼日麻乡出租房至出租房</t>
  </si>
  <si>
    <t>000000121818</t>
  </si>
  <si>
    <t>000000121970</t>
  </si>
  <si>
    <t>000000122062</t>
  </si>
  <si>
    <t>久治县电信分公司</t>
  </si>
  <si>
    <t>000000123599</t>
  </si>
  <si>
    <t>玛多野牛沟</t>
  </si>
  <si>
    <t>000000123455</t>
  </si>
  <si>
    <t>玛多花石峡</t>
  </si>
  <si>
    <t>000000124207</t>
  </si>
  <si>
    <t>玫玛多尕麻寺</t>
  </si>
  <si>
    <t>000000123921</t>
  </si>
  <si>
    <t>玛柯河乡</t>
  </si>
  <si>
    <t>000000122855</t>
  </si>
  <si>
    <t>玛多</t>
  </si>
  <si>
    <t>000000122753</t>
  </si>
  <si>
    <t>000000123040</t>
  </si>
  <si>
    <t>5*2*0.4</t>
  </si>
  <si>
    <t>江苏泰兴通信器材厂</t>
  </si>
  <si>
    <t>州电信库房</t>
  </si>
  <si>
    <t>000000217081</t>
  </si>
  <si>
    <t>太阳能电池</t>
  </si>
  <si>
    <t>PS-SUN-V2</t>
  </si>
  <si>
    <t>陕西普声</t>
  </si>
  <si>
    <t>块</t>
  </si>
  <si>
    <t>实物为太阳能电池板</t>
  </si>
  <si>
    <t>合            计</t>
  </si>
  <si>
    <t>减：机器设备减值准备</t>
  </si>
  <si>
    <t>净            额</t>
  </si>
  <si>
    <t>评估人员：周南、郭文胜、刘竹娟</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</si>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</sst>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_-#,###,_-;\(#,###,\);_-\ \ &quot;-&quot;_-;_-@_-"/>
    <numFmt numFmtId="178" formatCode="mmm/dd/yyyy;_-\ &quot;N/A&quot;_-;_-\ &quot;-&quot;_-"/>
    <numFmt numFmtId="179" formatCode="#,##0.00\¥;\-#,##0.00\¥"/>
    <numFmt numFmtId="180" formatCode="0.00_ "/>
    <numFmt numFmtId="181" formatCode="General&quot;年&quot;"/>
    <numFmt numFmtId="182" formatCode="mm/dd/yy_)"/>
    <numFmt numFmtId="183" formatCode="0.0%"/>
    <numFmt numFmtId="184" formatCode="_-* #,##0.00\¥_-;\-* #,##0.00\¥_-;_-* &quot;-&quot;??\¥_-;_-@_-"/>
    <numFmt numFmtId="185" formatCode="_ \¥* #,##0_ ;_ \¥* \-#,##0_ ;_ \¥* &quot;-&quot;_ ;_ @_ "/>
    <numFmt numFmtId="186" formatCode="_-#0&quot;.&quot;0000_-;\(#0&quot;.&quot;0000\);_-\ \ &quot;-&quot;_-;_-@_-"/>
    <numFmt numFmtId="187" formatCode="#,##0.00_ "/>
    <numFmt numFmtId="188" formatCode="0.00_);[Red]\(0.00\)"/>
    <numFmt numFmtId="189" formatCode="_(* #,##0_);_(* \(#,##0\);_(* &quot;-&quot;_);_(@_)"/>
    <numFmt numFmtId="190" formatCode="_-* #,##0.00_-;\-* #,##0.00_-;_-* &quot;-&quot;??_-;_-@_-"/>
    <numFmt numFmtId="191" formatCode="&quot;\&quot;#,##0;[Red]&quot;\&quot;&quot;\&quot;&quot;\&quot;&quot;\&quot;&quot;\&quot;&quot;\&quot;&quot;\&quot;\-#,##0"/>
    <numFmt numFmtId="192" formatCode="_(* #,##0.00_);_(* \(#,##0.00\);_(* &quot;-&quot;??_);_(@_)"/>
    <numFmt numFmtId="193" formatCode="yyyy\.mm"/>
    <numFmt numFmtId="194" formatCode="_(&quot;$&quot;* #,##0.0_);_(&quot;$&quot;* \(#,##0.0\);_(&quot;$&quot;* &quot;-&quot;??_);_(@_)"/>
    <numFmt numFmtId="195" formatCode="_([$€-2]* #,##0.00_);_([$€-2]* \(#,##0.00\);_([$€-2]* &quot;-&quot;??_)"/>
    <numFmt numFmtId="196" formatCode="_-#,##0_-;\(#,##0\);_-\ \ &quot;-&quot;_-;_-@_-"/>
    <numFmt numFmtId="197" formatCode="_-#,##0%_-;\(#,##0%\);_-\ &quot;-&quot;_-"/>
    <numFmt numFmtId="198" formatCode="#,##0;\(#,##0\)"/>
    <numFmt numFmtId="199" formatCode="_(&quot;$&quot;* #,##0_);_(&quot;$&quot;* \(#,##0\);_(&quot;$&quot;* &quot;-&quot;??_);_(@_)"/>
    <numFmt numFmtId="200" formatCode="#,##0\ &quot; &quot;;\(#,##0\)\ ;&quot;—&quot;&quot; &quot;&quot; &quot;&quot; &quot;&quot; &quot;"/>
    <numFmt numFmtId="201" formatCode="_-#0&quot;.&quot;0,_-;\(#0&quot;.&quot;0,\);_-\ \ &quot;-&quot;_-;_-@_-"/>
    <numFmt numFmtId="202" formatCode="0.0000%"/>
    <numFmt numFmtId="203" formatCode="&quot;$&quot;#,##0.00_);&quot;\&quot;&quot;\&quot;&quot;\&quot;&quot;\&quot;&quot;\&quot;&quot;\&quot;&quot;\&quot;&quot;\&quot;&quot;\&quot;&quot;\&quot;&quot;\&quot;&quot;\&quot;\(&quot;$&quot;#,##0.00&quot;\&quot;&quot;\&quot;&quot;\&quot;&quot;\&quot;&quot;\&quot;&quot;\&quot;&quot;\&quot;&quot;\&quot;&quot;\&quot;&quot;\&quot;&quot;\&quot;&quot;\&quot;\)"/>
    <numFmt numFmtId="204" formatCode="_-&quot;£&quot;* #,##0.00_-;\-&quot;£&quot;* #,##0.00_-;_-&quot;£&quot;* &quot;-&quot;??_-;_-@_-"/>
    <numFmt numFmtId="205" formatCode="_-* #,##0\¥_-;\-* #,##0\¥_-;_-* &quot;-&quot;\¥_-;_-@_-"/>
    <numFmt numFmtId="206" formatCode="_-* #,##0_-;\-* #,##0_-;_-* &quot;-&quot;??_-;_-@_-"/>
    <numFmt numFmtId="207" formatCode="mmm/yyyy;_-\ &quot;N/A&quot;_-;_-\ &quot;-&quot;_-"/>
    <numFmt numFmtId="208" formatCode="#,##0.00\¥;[Red]\-#,##0.00\¥"/>
    <numFmt numFmtId="209" formatCode="yyyy&quot;年&quot;m&quot;月&quot;;@"/>
    <numFmt numFmtId="210" formatCode="0.000%"/>
    <numFmt numFmtId="211" formatCode="#,##0.0"/>
    <numFmt numFmtId="212" formatCode="_-#,##0.00_-;\(#,##0.00\);_-\ \ &quot;-&quot;_-;_-@_-"/>
    <numFmt numFmtId="213" formatCode="0_ "/>
    <numFmt numFmtId="214" formatCode="000000"/>
    <numFmt numFmtId="215" formatCode="&quot;$&quot;#,##0;\-&quot;$&quot;#,##0"/>
    <numFmt numFmtId="216" formatCode="_-* #,##0_-;\-* #,##0_-;_-* &quot;-&quot;_-;_-@_-"/>
    <numFmt numFmtId="217" formatCode="mmm\ dd\,\ yy"/>
    <numFmt numFmtId="218" formatCode="_-#,###.00,_-;\(#,###.00,\);_-\ \ &quot;-&quot;_-;_-@_-"/>
    <numFmt numFmtId="219" formatCode="_-&quot;£&quot;* #,##0_-;\-&quot;£&quot;* #,##0_-;_-&quot;£&quot;* &quot;-&quot;_-;_-@_-"/>
    <numFmt numFmtId="220" formatCode="0.00_)"/>
    <numFmt numFmtId="221" formatCode="_(&quot;$&quot;* #,##0.00_);_(&quot;$&quot;* \(#,##0.00\);_(&quot;$&quot;* &quot;-&quot;??_);_(@_)"/>
    <numFmt numFmtId="222" formatCode="0_);[Red]\(0\)"/>
    <numFmt numFmtId="223" formatCode="_ * #,##0_ ;_ * \-#,##0_ ;_ * &quot;-&quot;??_ ;_ @_ "/>
  </numFmts>
  <fonts count="147">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sz val="9"/>
      <name val="宋体"/>
      <charset val="134"/>
      <scheme val="minor"/>
    </font>
    <font>
      <u/>
      <sz val="9"/>
      <color indexed="12"/>
      <name val="宋体"/>
      <charset val="134"/>
      <scheme val="minor"/>
    </font>
    <font>
      <b/>
      <sz val="12"/>
      <name val="宋体"/>
      <charset val="134"/>
      <scheme val="minor"/>
    </font>
    <font>
      <b/>
      <sz val="9"/>
      <name val="宋体"/>
      <charset val="134"/>
      <scheme val="minor"/>
    </font>
    <font>
      <b/>
      <sz val="10"/>
      <name val="宋体"/>
      <charset val="134"/>
      <scheme val="minor"/>
    </font>
    <font>
      <sz val="10"/>
      <name val="宋体"/>
      <charset val="134"/>
      <scheme val="minor"/>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b/>
      <sz val="12"/>
      <name val="宋体"/>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b/>
      <sz val="12"/>
      <name val="Arial"/>
      <charset val="134"/>
    </font>
    <font>
      <sz val="11"/>
      <name val="ＭＳ Ｐゴシック"/>
      <charset val="134"/>
    </font>
    <font>
      <sz val="8"/>
      <name val="Arial"/>
      <charset val="134"/>
    </font>
    <font>
      <b/>
      <sz val="15"/>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sz val="10"/>
      <color indexed="8"/>
      <name val="宋体"/>
      <charset val="134"/>
    </font>
    <font>
      <sz val="11"/>
      <color indexed="8"/>
      <name val="宋体"/>
      <charset val="134"/>
      <scheme val="minor"/>
    </font>
    <font>
      <sz val="10"/>
      <color indexed="9"/>
      <name val="宋体"/>
      <charset val="134"/>
    </font>
    <font>
      <sz val="10"/>
      <name val="Arial"/>
      <charset val="134"/>
    </font>
    <font>
      <sz val="11"/>
      <color indexed="8"/>
      <name val="宋体"/>
      <charset val="134"/>
    </font>
    <font>
      <sz val="10"/>
      <name val="Helv"/>
      <charset val="134"/>
    </font>
    <font>
      <b/>
      <sz val="10"/>
      <color indexed="52"/>
      <name val="宋体"/>
      <charset val="134"/>
    </font>
    <font>
      <b/>
      <sz val="11"/>
      <color indexed="52"/>
      <name val="宋体"/>
      <charset val="134"/>
    </font>
    <font>
      <sz val="11"/>
      <color theme="1"/>
      <name val="宋体"/>
      <charset val="134"/>
      <scheme val="minor"/>
    </font>
    <font>
      <b/>
      <sz val="11"/>
      <color indexed="62"/>
      <name val="宋体"/>
      <charset val="134"/>
    </font>
    <font>
      <sz val="11"/>
      <color indexed="9"/>
      <name val="宋体"/>
      <charset val="134"/>
    </font>
    <font>
      <i/>
      <sz val="9"/>
      <name val="Times New Roman"/>
      <charset val="134"/>
    </font>
    <font>
      <b/>
      <sz val="13"/>
      <color theme="3"/>
      <name val="宋体"/>
      <charset val="134"/>
      <scheme val="minor"/>
    </font>
    <font>
      <u val="singleAccounting"/>
      <vertAlign val="subscript"/>
      <sz val="10"/>
      <name val="Times New Roman"/>
      <charset val="134"/>
    </font>
    <font>
      <sz val="11"/>
      <name val="Times New Roman"/>
      <charset val="134"/>
    </font>
    <font>
      <b/>
      <sz val="11"/>
      <color rgb="FF3F3F3F"/>
      <name val="宋体"/>
      <charset val="0"/>
      <scheme val="minor"/>
    </font>
    <font>
      <b/>
      <sz val="15"/>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20"/>
      <name val="宋体"/>
      <charset val="134"/>
    </font>
    <font>
      <sz val="11"/>
      <color rgb="FF006100"/>
      <name val="宋体"/>
      <charset val="0"/>
      <scheme val="minor"/>
    </font>
    <font>
      <b/>
      <sz val="10"/>
      <color indexed="63"/>
      <name val="宋体"/>
      <charset val="134"/>
    </font>
    <font>
      <sz val="11"/>
      <color rgb="FF9C6500"/>
      <name val="宋体"/>
      <charset val="0"/>
      <scheme val="minor"/>
    </font>
    <font>
      <b/>
      <sz val="18"/>
      <color indexed="62"/>
      <name val="宋体"/>
      <charset val="134"/>
    </font>
    <font>
      <sz val="12"/>
      <name val="???"/>
      <charset val="134"/>
    </font>
    <font>
      <sz val="10"/>
      <color rgb="FF006100"/>
      <name val="宋体"/>
      <charset val="134"/>
    </font>
    <font>
      <b/>
      <sz val="11"/>
      <color indexed="63"/>
      <name val="宋体"/>
      <charset val="134"/>
    </font>
    <font>
      <sz val="10"/>
      <color indexed="62"/>
      <name val="宋体"/>
      <charset val="134"/>
    </font>
    <font>
      <sz val="10"/>
      <name val="MS Sans Serif"/>
      <charset val="134"/>
    </font>
    <font>
      <b/>
      <sz val="10"/>
      <color indexed="8"/>
      <name val="宋体"/>
      <charset val="134"/>
    </font>
    <font>
      <sz val="11"/>
      <color indexed="60"/>
      <name val="宋体"/>
      <charset val="134"/>
    </font>
    <font>
      <sz val="10"/>
      <color indexed="17"/>
      <name val="宋体"/>
      <charset val="134"/>
    </font>
    <font>
      <sz val="11"/>
      <color indexed="20"/>
      <name val="宋体"/>
      <charset val="134"/>
    </font>
    <font>
      <sz val="8"/>
      <name val="Times New Roman"/>
      <charset val="134"/>
    </font>
    <font>
      <sz val="10"/>
      <color rgb="FF9C0006"/>
      <name val="宋体"/>
      <charset val="134"/>
    </font>
    <font>
      <b/>
      <sz val="10"/>
      <name val="MS Sans Serif"/>
      <charset val="134"/>
    </font>
    <font>
      <b/>
      <sz val="15"/>
      <color indexed="56"/>
      <name val="宋体"/>
      <charset val="134"/>
    </font>
    <font>
      <i/>
      <sz val="10"/>
      <color indexed="23"/>
      <name val="宋体"/>
      <charset val="134"/>
    </font>
    <font>
      <sz val="11"/>
      <color indexed="17"/>
      <name val="宋体"/>
      <charset val="134"/>
    </font>
    <font>
      <sz val="10"/>
      <color indexed="60"/>
      <name val="宋体"/>
      <charset val="134"/>
    </font>
    <font>
      <b/>
      <sz val="10"/>
      <name val="Helv"/>
      <charset val="134"/>
    </font>
    <font>
      <i/>
      <sz val="12"/>
      <name val="Times New Roman"/>
      <charset val="134"/>
    </font>
    <font>
      <b/>
      <sz val="11"/>
      <name val="Helv"/>
      <charset val="134"/>
    </font>
    <font>
      <b/>
      <sz val="13"/>
      <color indexed="62"/>
      <name val="宋体"/>
      <charset val="134"/>
    </font>
    <font>
      <b/>
      <sz val="8"/>
      <name val="Arial"/>
      <charset val="134"/>
    </font>
    <font>
      <b/>
      <sz val="11"/>
      <color indexed="8"/>
      <name val="宋体"/>
      <charset val="134"/>
    </font>
    <font>
      <sz val="10"/>
      <name val="MS Serif"/>
      <charset val="134"/>
    </font>
    <font>
      <sz val="10"/>
      <name val="Courier"/>
      <charset val="134"/>
    </font>
    <font>
      <sz val="10"/>
      <color indexed="16"/>
      <name val="MS Serif"/>
      <charset val="134"/>
    </font>
    <font>
      <b/>
      <sz val="12"/>
      <name val="Helv"/>
      <charset val="134"/>
    </font>
    <font>
      <i/>
      <sz val="11"/>
      <color indexed="23"/>
      <name val="宋体"/>
      <charset val="134"/>
    </font>
    <font>
      <b/>
      <sz val="10"/>
      <color indexed="9"/>
      <name val="宋体"/>
      <charset val="134"/>
    </font>
    <font>
      <sz val="18"/>
      <name val="Times New Roman"/>
      <charset val="134"/>
    </font>
    <font>
      <b/>
      <sz val="13"/>
      <name val="Times New Roman"/>
      <charset val="134"/>
    </font>
    <font>
      <b/>
      <i/>
      <sz val="12"/>
      <name val="Times New Roman"/>
      <charset val="134"/>
    </font>
    <font>
      <sz val="12"/>
      <name val="Arial"/>
      <charset val="134"/>
    </font>
    <font>
      <sz val="11"/>
      <color indexed="52"/>
      <name val="宋体"/>
      <charset val="134"/>
    </font>
    <font>
      <sz val="7"/>
      <name val="Small Fonts"/>
      <charset val="134"/>
    </font>
    <font>
      <b/>
      <i/>
      <sz val="16"/>
      <name val="Helv"/>
      <charset val="134"/>
    </font>
    <font>
      <sz val="10"/>
      <color indexed="8"/>
      <name val="MS Sans Serif"/>
      <charset val="134"/>
    </font>
    <font>
      <sz val="11"/>
      <color indexed="10"/>
      <name val="宋体"/>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3"/>
      <color indexed="56"/>
      <name val="宋体"/>
      <charset val="134"/>
    </font>
    <font>
      <b/>
      <sz val="11"/>
      <color indexed="56"/>
      <name val="宋体"/>
      <charset val="134"/>
    </font>
    <font>
      <b/>
      <sz val="18"/>
      <color indexed="56"/>
      <name val="宋体"/>
      <charset val="134"/>
    </font>
    <font>
      <u/>
      <sz val="11"/>
      <color theme="10"/>
      <name val="宋体"/>
      <charset val="134"/>
      <scheme val="minor"/>
    </font>
    <font>
      <sz val="12"/>
      <color theme="1"/>
      <name val="宋体"/>
      <charset val="134"/>
      <scheme val="minor"/>
    </font>
    <font>
      <b/>
      <sz val="11"/>
      <color indexed="9"/>
      <name val="宋体"/>
      <charset val="134"/>
    </font>
    <font>
      <sz val="10"/>
      <color indexed="52"/>
      <name val="宋体"/>
      <charset val="134"/>
    </font>
    <font>
      <sz val="11"/>
      <color indexed="62"/>
      <name val="宋体"/>
      <charset val="134"/>
    </font>
    <font>
      <sz val="12"/>
      <name val="바탕체"/>
      <charset val="134"/>
    </font>
    <font>
      <sz val="12"/>
      <color theme="1"/>
      <name val="宋体"/>
      <charset val="134"/>
    </font>
    <font>
      <sz val="11"/>
      <name val="宋体"/>
      <charset val="134"/>
    </font>
    <font>
      <sz val="11"/>
      <name val="蹈框"/>
      <charset val="134"/>
    </font>
    <font>
      <b/>
      <vertAlign val="superscript"/>
      <sz val="9"/>
      <name val="楷体_GB2312"/>
      <charset val="134"/>
    </font>
    <font>
      <sz val="14"/>
      <name val="隶书"/>
      <charset val="134"/>
    </font>
  </fonts>
  <fills count="66">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indexed="26"/>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indexed="29"/>
        <bgColor indexed="64"/>
      </patternFill>
    </fill>
    <fill>
      <patternFill patternType="solid">
        <fgColor indexed="47"/>
        <bgColor indexed="64"/>
      </patternFill>
    </fill>
    <fill>
      <patternFill patternType="solid">
        <fgColor indexed="22"/>
        <bgColor indexed="64"/>
      </patternFill>
    </fill>
    <fill>
      <patternFill patternType="solid">
        <fgColor indexed="15"/>
        <bgColor indexed="64"/>
      </patternFill>
    </fill>
    <fill>
      <patternFill patternType="solid">
        <fgColor indexed="36"/>
        <bgColor indexed="64"/>
      </patternFill>
    </fill>
    <fill>
      <patternFill patternType="solid">
        <fgColor indexed="30"/>
        <bgColor indexed="64"/>
      </patternFill>
    </fill>
    <fill>
      <patternFill patternType="solid">
        <fgColor indexed="49"/>
        <bgColor indexed="64"/>
      </patternFill>
    </fill>
    <fill>
      <patternFill patternType="solid">
        <fgColor indexed="12"/>
        <bgColor indexed="64"/>
      </patternFill>
    </fill>
    <fill>
      <patternFill patternType="solid">
        <fgColor indexed="27"/>
        <bgColor indexed="64"/>
      </patternFill>
    </fill>
    <fill>
      <patternFill patternType="solid">
        <fgColor indexed="44"/>
        <bgColor indexed="64"/>
      </patternFill>
    </fill>
    <fill>
      <patternFill patternType="solid">
        <fgColor rgb="FFFFFFCC"/>
        <bgColor indexed="64"/>
      </patternFill>
    </fill>
    <fill>
      <patternFill patternType="solid">
        <fgColor indexed="43"/>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53"/>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51"/>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4"/>
        <bgColor indexed="64"/>
      </patternFill>
    </fill>
    <fill>
      <patternFill patternType="solid">
        <fgColor rgb="FFC6EFCE"/>
        <bgColor indexed="64"/>
      </patternFill>
    </fill>
    <fill>
      <patternFill patternType="solid">
        <fgColor indexed="57"/>
        <bgColor indexed="64"/>
      </patternFill>
    </fill>
    <fill>
      <patternFill patternType="solid">
        <fgColor indexed="46"/>
        <bgColor indexed="64"/>
      </patternFill>
    </fill>
    <fill>
      <patternFill patternType="solid">
        <fgColor indexed="31"/>
        <bgColor indexed="64"/>
      </patternFill>
    </fill>
    <fill>
      <patternFill patternType="solid">
        <fgColor rgb="FFFFC7CE"/>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auto="1"/>
      </bottom>
      <diagonal/>
    </border>
    <border>
      <left/>
      <right/>
      <top/>
      <bottom style="thick">
        <color indexed="2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right/>
      <top/>
      <bottom style="medium">
        <color indexed="30"/>
      </bottom>
      <diagonal/>
    </border>
  </borders>
  <cellStyleXfs count="2334">
    <xf numFmtId="0" fontId="0" fillId="0" borderId="0"/>
    <xf numFmtId="42" fontId="55"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8" fillId="12" borderId="0" applyNumberFormat="0" applyBorder="0" applyAlignment="0" applyProtection="0">
      <alignment vertical="center"/>
    </xf>
    <xf numFmtId="0" fontId="66" fillId="16" borderId="0" applyNumberFormat="0" applyBorder="0" applyAlignment="0" applyProtection="0">
      <alignment vertical="center"/>
    </xf>
    <xf numFmtId="0" fontId="56" fillId="10" borderId="22" applyNumberFormat="0" applyAlignment="0" applyProtection="0">
      <alignment vertical="center"/>
    </xf>
    <xf numFmtId="44" fontId="55" fillId="0" borderId="0" applyFont="0" applyFill="0" applyBorder="0" applyAlignment="0" applyProtection="0">
      <alignment vertical="center"/>
    </xf>
    <xf numFmtId="0" fontId="67" fillId="0" borderId="0">
      <alignment vertical="center"/>
    </xf>
    <xf numFmtId="0" fontId="69" fillId="0" borderId="0"/>
    <xf numFmtId="0" fontId="31" fillId="0" borderId="0" applyNumberFormat="0" applyFill="0" applyBorder="0" applyAlignment="0" applyProtection="0">
      <alignment horizontal="left"/>
    </xf>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31" fillId="0" borderId="0"/>
    <xf numFmtId="0" fontId="70" fillId="0" borderId="0">
      <alignment vertical="center"/>
    </xf>
    <xf numFmtId="41" fontId="55" fillId="0" borderId="0" applyFont="0" applyFill="0" applyBorder="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52" fillId="0" borderId="0" applyFont="0" applyFill="0" applyBorder="0" applyAlignment="0" applyProtection="0"/>
    <xf numFmtId="0" fontId="58" fillId="17" borderId="0" applyNumberFormat="0" applyBorder="0" applyAlignment="0" applyProtection="0">
      <alignment vertical="center"/>
    </xf>
    <xf numFmtId="0" fontId="57" fillId="11" borderId="0" applyNumberFormat="0" applyBorder="0" applyAlignment="0" applyProtection="0">
      <alignment vertical="center"/>
    </xf>
    <xf numFmtId="192" fontId="31" fillId="0" borderId="0" applyFont="0" applyFill="0" applyBorder="0" applyAlignment="0" applyProtection="0"/>
    <xf numFmtId="0" fontId="75" fillId="0" borderId="0" applyNumberFormat="0" applyFill="0" applyBorder="0" applyAlignment="0" applyProtection="0">
      <alignment vertical="center"/>
    </xf>
    <xf numFmtId="0" fontId="31" fillId="0" borderId="0"/>
    <xf numFmtId="0" fontId="31" fillId="0" borderId="0"/>
    <xf numFmtId="43" fontId="0" fillId="0" borderId="0" applyFont="0" applyFill="0" applyBorder="0" applyAlignment="0" applyProtection="0"/>
    <xf numFmtId="0" fontId="74" fillId="0" borderId="0"/>
    <xf numFmtId="0" fontId="74" fillId="0" borderId="0"/>
    <xf numFmtId="0" fontId="74" fillId="0" borderId="0">
      <alignment vertical="center"/>
    </xf>
    <xf numFmtId="0" fontId="66" fillId="21" borderId="0" applyNumberFormat="0" applyBorder="0" applyAlignment="0" applyProtection="0">
      <alignment vertical="center"/>
    </xf>
    <xf numFmtId="0" fontId="31" fillId="0" borderId="0"/>
    <xf numFmtId="43" fontId="31" fillId="0" borderId="0" applyFont="0" applyFill="0" applyBorder="0" applyAlignment="0" applyProtection="0"/>
    <xf numFmtId="0" fontId="52" fillId="0" borderId="0" applyFont="0" applyFill="0" applyBorder="0" applyAlignment="0" applyProtection="0"/>
    <xf numFmtId="0" fontId="31" fillId="0" borderId="0">
      <alignment vertical="center"/>
    </xf>
    <xf numFmtId="0" fontId="59" fillId="13"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55" fillId="0" borderId="0" applyFont="0" applyFill="0" applyBorder="0" applyAlignment="0" applyProtection="0">
      <alignment vertical="center"/>
    </xf>
    <xf numFmtId="0" fontId="61" fillId="0" borderId="0" applyNumberFormat="0" applyFill="0" applyBorder="0" applyAlignment="0" applyProtection="0">
      <alignment vertical="center"/>
    </xf>
    <xf numFmtId="0" fontId="31" fillId="0" borderId="0"/>
    <xf numFmtId="0" fontId="0" fillId="0" borderId="0" applyFont="0" applyFill="0" applyBorder="0" applyAlignment="0" applyProtection="0"/>
    <xf numFmtId="0" fontId="55" fillId="30" borderId="25" applyNumberFormat="0" applyFont="0" applyAlignment="0" applyProtection="0">
      <alignment vertical="center"/>
    </xf>
    <xf numFmtId="0" fontId="76" fillId="20" borderId="0" applyNumberFormat="0" applyBorder="0" applyAlignment="0" applyProtection="0">
      <alignment vertical="center"/>
    </xf>
    <xf numFmtId="0" fontId="74" fillId="0" borderId="0"/>
    <xf numFmtId="0" fontId="31" fillId="0" borderId="0"/>
    <xf numFmtId="0" fontId="74" fillId="0" borderId="0"/>
    <xf numFmtId="0" fontId="60" fillId="0" borderId="0" applyNumberFormat="0" applyFill="0" applyBorder="0" applyAlignment="0" applyProtection="0">
      <alignment vertical="center"/>
    </xf>
    <xf numFmtId="43" fontId="31" fillId="0" borderId="0" applyFont="0" applyFill="0" applyBorder="0" applyAlignment="0" applyProtection="0"/>
    <xf numFmtId="0" fontId="75" fillId="0" borderId="0" applyNumberFormat="0" applyFill="0" applyBorder="0" applyAlignment="0" applyProtection="0">
      <alignment vertical="center"/>
    </xf>
    <xf numFmtId="0" fontId="0" fillId="0" borderId="0" applyFont="0" applyFill="0" applyBorder="0" applyAlignment="0" applyProtection="0"/>
    <xf numFmtId="0" fontId="31" fillId="0" borderId="0"/>
    <xf numFmtId="0" fontId="59" fillId="19" borderId="0" applyNumberFormat="0" applyBorder="0" applyAlignment="0" applyProtection="0">
      <alignment vertical="center"/>
    </xf>
    <xf numFmtId="0" fontId="68" fillId="20"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8" fillId="20" borderId="0" applyNumberFormat="0" applyBorder="0" applyAlignment="0" applyProtection="0">
      <alignment vertical="center"/>
    </xf>
    <xf numFmtId="202" fontId="31" fillId="0" borderId="0" applyFill="0" applyBorder="0" applyAlignment="0"/>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4" fillId="0" borderId="21" applyNumberFormat="0" applyFill="0" applyAlignment="0" applyProtection="0">
      <alignment vertical="center"/>
    </xf>
    <xf numFmtId="0" fontId="0" fillId="0" borderId="0"/>
    <xf numFmtId="0" fontId="68" fillId="20" borderId="0" applyNumberFormat="0" applyBorder="0" applyAlignment="0" applyProtection="0">
      <alignment vertical="center"/>
    </xf>
    <xf numFmtId="202" fontId="31" fillId="0" borderId="0" applyFill="0" applyBorder="0" applyAlignment="0"/>
    <xf numFmtId="0" fontId="78" fillId="0" borderId="21" applyNumberFormat="0" applyFill="0" applyAlignment="0" applyProtection="0">
      <alignment vertical="center"/>
    </xf>
    <xf numFmtId="0" fontId="66" fillId="28" borderId="0" applyNumberFormat="0" applyBorder="0" applyAlignment="0" applyProtection="0">
      <alignment vertical="center"/>
    </xf>
    <xf numFmtId="10" fontId="53" fillId="2" borderId="1" applyNumberFormat="0" applyBorder="0" applyAlignment="0" applyProtection="0"/>
    <xf numFmtId="0" fontId="59" fillId="33" borderId="0" applyNumberFormat="0" applyBorder="0" applyAlignment="0" applyProtection="0">
      <alignment vertical="center"/>
    </xf>
    <xf numFmtId="0" fontId="76" fillId="20" borderId="0" applyNumberFormat="0" applyBorder="0" applyAlignment="0" applyProtection="0">
      <alignment vertical="center"/>
    </xf>
    <xf numFmtId="0" fontId="65" fillId="0" borderId="26"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1" fillId="0" borderId="0"/>
    <xf numFmtId="0" fontId="70" fillId="0" borderId="0">
      <alignment vertical="center"/>
    </xf>
    <xf numFmtId="0" fontId="66" fillId="21" borderId="0" applyNumberFormat="0" applyBorder="0" applyAlignment="0" applyProtection="0">
      <alignment vertical="center"/>
    </xf>
    <xf numFmtId="0" fontId="52" fillId="0" borderId="0" applyFont="0" applyFill="0" applyBorder="0" applyAlignment="0" applyProtection="0"/>
    <xf numFmtId="0" fontId="59" fillId="34" borderId="0" applyNumberFormat="0" applyBorder="0" applyAlignment="0" applyProtection="0">
      <alignment vertical="center"/>
    </xf>
    <xf numFmtId="0" fontId="74" fillId="0" borderId="0"/>
    <xf numFmtId="0" fontId="68" fillId="31" borderId="0" applyNumberFormat="0" applyBorder="0" applyAlignment="0" applyProtection="0">
      <alignment vertical="center"/>
    </xf>
    <xf numFmtId="0" fontId="81" fillId="36" borderId="27" applyNumberFormat="0" applyAlignment="0" applyProtection="0">
      <alignment vertical="center"/>
    </xf>
    <xf numFmtId="0" fontId="72" fillId="2" borderId="24" applyNumberFormat="0" applyAlignment="0" applyProtection="0">
      <alignment vertical="center"/>
    </xf>
    <xf numFmtId="0" fontId="82" fillId="0" borderId="28" applyNumberFormat="0" applyFill="0" applyAlignment="0" applyProtection="0">
      <alignment vertical="center"/>
    </xf>
    <xf numFmtId="0" fontId="83" fillId="36" borderId="22" applyNumberFormat="0" applyAlignment="0" applyProtection="0">
      <alignment vertical="center"/>
    </xf>
    <xf numFmtId="0" fontId="52" fillId="0" borderId="0" applyFont="0" applyFill="0" applyBorder="0" applyAlignment="0" applyProtection="0"/>
    <xf numFmtId="179" fontId="31" fillId="27" borderId="0"/>
    <xf numFmtId="0" fontId="66" fillId="22" borderId="0" applyNumberFormat="0" applyBorder="0" applyAlignment="0" applyProtection="0">
      <alignment vertical="center"/>
    </xf>
    <xf numFmtId="0" fontId="0" fillId="0" borderId="0" applyNumberFormat="0" applyFill="0" applyBorder="0" applyAlignment="0" applyProtection="0"/>
    <xf numFmtId="0" fontId="84" fillId="37" borderId="29" applyNumberFormat="0" applyAlignment="0" applyProtection="0">
      <alignment vertical="center"/>
    </xf>
    <xf numFmtId="0" fontId="58" fillId="38" borderId="0" applyNumberFormat="0" applyBorder="0" applyAlignment="0" applyProtection="0">
      <alignment vertical="center"/>
    </xf>
    <xf numFmtId="0" fontId="69" fillId="0" borderId="0"/>
    <xf numFmtId="0" fontId="59" fillId="39" borderId="0" applyNumberFormat="0" applyBorder="0" applyAlignment="0" applyProtection="0">
      <alignment vertical="center"/>
    </xf>
    <xf numFmtId="0" fontId="66" fillId="22" borderId="0" applyNumberFormat="0" applyBorder="0" applyAlignment="0" applyProtection="0">
      <alignment vertical="center"/>
    </xf>
    <xf numFmtId="0" fontId="31" fillId="0" borderId="0"/>
    <xf numFmtId="0" fontId="31" fillId="0" borderId="0"/>
    <xf numFmtId="0" fontId="69" fillId="0" borderId="0">
      <protection locked="0"/>
    </xf>
    <xf numFmtId="0" fontId="85" fillId="0" borderId="30" applyNumberFormat="0" applyFill="0" applyAlignment="0" applyProtection="0">
      <alignment vertical="center"/>
    </xf>
    <xf numFmtId="0" fontId="66" fillId="21" borderId="0" applyNumberFormat="0" applyBorder="0" applyAlignment="0" applyProtection="0">
      <alignment vertical="center"/>
    </xf>
    <xf numFmtId="0" fontId="52" fillId="0" borderId="0" applyFont="0" applyFill="0" applyBorder="0" applyAlignment="0" applyProtection="0"/>
    <xf numFmtId="0" fontId="31" fillId="0" borderId="0"/>
    <xf numFmtId="0" fontId="62" fillId="0" borderId="23" applyNumberFormat="0" applyFill="0" applyAlignment="0" applyProtection="0">
      <alignment vertical="center"/>
    </xf>
    <xf numFmtId="0" fontId="86" fillId="40" borderId="0" applyNumberFormat="0" applyBorder="0" applyAlignment="0" applyProtection="0">
      <alignment vertical="center"/>
    </xf>
    <xf numFmtId="0" fontId="53" fillId="2" borderId="1" applyNumberFormat="0" applyBorder="0" applyAlignment="0" applyProtection="0"/>
    <xf numFmtId="0" fontId="87" fillId="41" borderId="0" applyNumberFormat="0" applyBorder="0" applyAlignment="0" applyProtection="0">
      <alignment vertical="center"/>
    </xf>
    <xf numFmtId="0" fontId="0" fillId="0" borderId="0" applyFont="0" applyFill="0" applyBorder="0" applyAlignment="0" applyProtection="0"/>
    <xf numFmtId="0" fontId="31" fillId="0" borderId="0">
      <alignment vertical="center"/>
    </xf>
    <xf numFmtId="0" fontId="70" fillId="42" borderId="0" applyNumberFormat="0" applyBorder="0" applyAlignment="0" applyProtection="0">
      <alignment vertical="center"/>
    </xf>
    <xf numFmtId="0" fontId="89" fillId="43" borderId="0" applyNumberFormat="0" applyBorder="0" applyAlignment="0" applyProtection="0">
      <alignment vertical="center"/>
    </xf>
    <xf numFmtId="0" fontId="90" fillId="0" borderId="0" applyNumberFormat="0" applyFill="0" applyBorder="0" applyAlignment="0" applyProtection="0">
      <alignment vertical="center"/>
    </xf>
    <xf numFmtId="0" fontId="58" fillId="44" borderId="0" applyNumberFormat="0" applyBorder="0" applyAlignment="0" applyProtection="0">
      <alignment vertical="center"/>
    </xf>
    <xf numFmtId="0" fontId="31" fillId="0" borderId="0"/>
    <xf numFmtId="0" fontId="59" fillId="15" borderId="0" applyNumberFormat="0" applyBorder="0" applyAlignment="0" applyProtection="0">
      <alignment vertical="center"/>
    </xf>
    <xf numFmtId="0" fontId="66" fillId="22" borderId="0" applyNumberFormat="0" applyBorder="0" applyAlignment="0" applyProtection="0">
      <alignment vertical="center"/>
    </xf>
    <xf numFmtId="0" fontId="31" fillId="0" borderId="0"/>
    <xf numFmtId="0" fontId="58" fillId="14" borderId="0" applyNumberFormat="0" applyBorder="0" applyAlignment="0" applyProtection="0">
      <alignment vertical="center"/>
    </xf>
    <xf numFmtId="202" fontId="31" fillId="0" borderId="0" applyFill="0" applyBorder="0" applyAlignment="0"/>
    <xf numFmtId="0" fontId="66" fillId="21" borderId="0" applyNumberFormat="0" applyBorder="0" applyAlignment="0" applyProtection="0">
      <alignment vertical="center"/>
    </xf>
    <xf numFmtId="0" fontId="52" fillId="0" borderId="0" applyFont="0" applyFill="0" applyBorder="0" applyAlignment="0" applyProtection="0"/>
    <xf numFmtId="0" fontId="58" fillId="45" borderId="0" applyNumberFormat="0" applyBorder="0" applyAlignment="0" applyProtection="0">
      <alignment vertical="center"/>
    </xf>
    <xf numFmtId="0" fontId="52" fillId="0" borderId="0" applyFont="0" applyFill="0" applyBorder="0" applyAlignment="0" applyProtection="0"/>
    <xf numFmtId="0" fontId="58" fillId="46" borderId="0" applyNumberFormat="0" applyBorder="0" applyAlignment="0" applyProtection="0">
      <alignment vertical="center"/>
    </xf>
    <xf numFmtId="0" fontId="66" fillId="21" borderId="0" applyNumberFormat="0" applyBorder="0" applyAlignment="0" applyProtection="0">
      <alignment vertical="center"/>
    </xf>
    <xf numFmtId="0" fontId="0" fillId="0" borderId="0" applyFont="0" applyFill="0" applyBorder="0" applyAlignment="0" applyProtection="0"/>
    <xf numFmtId="0" fontId="66" fillId="22" borderId="0" applyNumberFormat="0" applyBorder="0" applyAlignment="0" applyProtection="0">
      <alignment vertical="center"/>
    </xf>
    <xf numFmtId="0" fontId="58" fillId="48" borderId="0" applyNumberFormat="0" applyBorder="0" applyAlignment="0" applyProtection="0">
      <alignment vertical="center"/>
    </xf>
    <xf numFmtId="43" fontId="70" fillId="0" borderId="0" applyFont="0" applyFill="0" applyBorder="0" applyAlignment="0" applyProtection="0">
      <alignment vertical="center"/>
    </xf>
    <xf numFmtId="0" fontId="59" fillId="49" borderId="0" applyNumberFormat="0" applyBorder="0" applyAlignment="0" applyProtection="0">
      <alignment vertical="center"/>
    </xf>
    <xf numFmtId="0" fontId="69" fillId="0" borderId="0"/>
    <xf numFmtId="43" fontId="70" fillId="0" borderId="0" applyFont="0" applyFill="0" applyBorder="0" applyAlignment="0" applyProtection="0">
      <alignment vertical="center"/>
    </xf>
    <xf numFmtId="0" fontId="59" fillId="18" borderId="0" applyNumberFormat="0" applyBorder="0" applyAlignment="0" applyProtection="0">
      <alignment vertical="center"/>
    </xf>
    <xf numFmtId="0" fontId="90" fillId="0" borderId="0" applyNumberFormat="0" applyFill="0" applyBorder="0" applyAlignment="0" applyProtection="0">
      <alignment vertical="center"/>
    </xf>
    <xf numFmtId="0" fontId="58" fillId="50" borderId="0" applyNumberFormat="0" applyBorder="0" applyAlignment="0" applyProtection="0">
      <alignment vertical="center"/>
    </xf>
    <xf numFmtId="0" fontId="73" fillId="22" borderId="24" applyNumberFormat="0" applyAlignment="0" applyProtection="0">
      <alignment vertical="center"/>
    </xf>
    <xf numFmtId="0" fontId="52" fillId="0" borderId="0" applyFont="0" applyFill="0" applyBorder="0" applyAlignment="0" applyProtection="0"/>
    <xf numFmtId="0" fontId="58" fillId="51" borderId="0" applyNumberFormat="0" applyBorder="0" applyAlignment="0" applyProtection="0">
      <alignment vertical="center"/>
    </xf>
    <xf numFmtId="43" fontId="70" fillId="0" borderId="0" applyFont="0" applyFill="0" applyBorder="0" applyAlignment="0" applyProtection="0">
      <alignment vertical="center"/>
    </xf>
    <xf numFmtId="0" fontId="59" fillId="52" borderId="0" applyNumberFormat="0" applyBorder="0" applyAlignment="0" applyProtection="0">
      <alignment vertical="center"/>
    </xf>
    <xf numFmtId="0" fontId="73" fillId="22" borderId="24" applyNumberFormat="0" applyAlignment="0" applyProtection="0">
      <alignment vertical="center"/>
    </xf>
    <xf numFmtId="0" fontId="31" fillId="0" borderId="0"/>
    <xf numFmtId="0" fontId="58" fillId="53" borderId="0" applyNumberFormat="0" applyBorder="0" applyAlignment="0" applyProtection="0">
      <alignment vertical="center"/>
    </xf>
    <xf numFmtId="0" fontId="52" fillId="0" borderId="0" applyFont="0" applyFill="0" applyBorder="0" applyAlignment="0" applyProtection="0"/>
    <xf numFmtId="0" fontId="59" fillId="32" borderId="0" applyNumberFormat="0" applyBorder="0" applyAlignment="0" applyProtection="0">
      <alignment vertical="center"/>
    </xf>
    <xf numFmtId="0" fontId="7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59" fillId="54" borderId="0" applyNumberFormat="0" applyBorder="0" applyAlignment="0" applyProtection="0">
      <alignment vertical="center"/>
    </xf>
    <xf numFmtId="0" fontId="58" fillId="55" borderId="0" applyNumberFormat="0" applyBorder="0" applyAlignment="0" applyProtection="0">
      <alignment vertical="center"/>
    </xf>
    <xf numFmtId="0" fontId="59" fillId="56" borderId="0" applyNumberFormat="0" applyBorder="0" applyAlignment="0" applyProtection="0">
      <alignment vertical="center"/>
    </xf>
    <xf numFmtId="43" fontId="70" fillId="0" borderId="0" applyFont="0" applyFill="0" applyBorder="0" applyAlignment="0" applyProtection="0">
      <alignment vertical="center"/>
    </xf>
    <xf numFmtId="0" fontId="0"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0" fillId="0" borderId="0" applyFont="0" applyFill="0" applyBorder="0" applyAlignment="0" applyProtection="0"/>
    <xf numFmtId="43" fontId="31" fillId="0" borderId="0" applyFont="0" applyFill="0" applyBorder="0" applyAlignment="0" applyProtection="0"/>
    <xf numFmtId="0" fontId="31" fillId="0" borderId="0">
      <alignment vertical="center"/>
    </xf>
    <xf numFmtId="0" fontId="0"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66" fillId="2" borderId="0" applyNumberFormat="0" applyBorder="0" applyAlignment="0" applyProtection="0">
      <alignment vertical="center"/>
    </xf>
    <xf numFmtId="0" fontId="52" fillId="0" borderId="0" applyFont="0" applyFill="0" applyBorder="0" applyAlignment="0" applyProtection="0"/>
    <xf numFmtId="0" fontId="52" fillId="0" borderId="0" applyFont="0" applyFill="0" applyBorder="0" applyAlignment="0" applyProtection="0"/>
    <xf numFmtId="0" fontId="31" fillId="0" borderId="0"/>
    <xf numFmtId="0" fontId="52" fillId="0" borderId="0" applyFont="0" applyFill="0" applyBorder="0" applyAlignment="0" applyProtection="0"/>
    <xf numFmtId="0" fontId="52" fillId="0" borderId="0" applyFont="0" applyFill="0" applyBorder="0" applyAlignment="0" applyProtection="0"/>
    <xf numFmtId="0" fontId="31"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31" fillId="0" borderId="0"/>
    <xf numFmtId="0" fontId="74" fillId="0" borderId="0"/>
    <xf numFmtId="0" fontId="71" fillId="0" borderId="0"/>
    <xf numFmtId="0" fontId="52" fillId="0" borderId="0" applyFont="0" applyFill="0" applyBorder="0" applyAlignment="0" applyProtection="0"/>
    <xf numFmtId="0" fontId="52" fillId="0" borderId="0" applyFont="0" applyFill="0" applyBorder="0" applyAlignment="0" applyProtection="0"/>
    <xf numFmtId="0" fontId="31" fillId="0" borderId="0"/>
    <xf numFmtId="0" fontId="52" fillId="0" borderId="0" applyFont="0" applyFill="0" applyBorder="0" applyAlignment="0" applyProtection="0"/>
    <xf numFmtId="0" fontId="52" fillId="0" borderId="0" applyFont="0" applyFill="0" applyBorder="0" applyAlignment="0" applyProtection="0"/>
    <xf numFmtId="0" fontId="74" fillId="0" borderId="0">
      <alignment vertical="center"/>
    </xf>
    <xf numFmtId="0" fontId="52" fillId="0" borderId="0" applyFont="0" applyFill="0" applyBorder="0" applyAlignment="0" applyProtection="0"/>
    <xf numFmtId="0" fontId="52" fillId="0" borderId="0" applyFont="0" applyFill="0" applyBorder="0" applyAlignment="0" applyProtection="0"/>
    <xf numFmtId="0" fontId="74" fillId="0" borderId="0">
      <alignment vertical="center"/>
    </xf>
    <xf numFmtId="0" fontId="52" fillId="0" borderId="0" applyFont="0" applyFill="0" applyBorder="0" applyAlignment="0" applyProtection="0"/>
    <xf numFmtId="0" fontId="52" fillId="0" borderId="0" applyFont="0" applyFill="0" applyBorder="0" applyAlignment="0" applyProtection="0"/>
    <xf numFmtId="0" fontId="74" fillId="0" borderId="0">
      <alignment vertical="center"/>
    </xf>
    <xf numFmtId="0" fontId="52" fillId="0" borderId="0" applyFont="0" applyFill="0" applyBorder="0" applyAlignment="0" applyProtection="0"/>
    <xf numFmtId="0" fontId="0" fillId="0" borderId="0" applyFont="0" applyFill="0" applyBorder="0" applyAlignment="0" applyProtection="0"/>
    <xf numFmtId="0" fontId="74" fillId="0" borderId="0">
      <alignment vertical="center"/>
    </xf>
    <xf numFmtId="0" fontId="52" fillId="0" borderId="0" applyFont="0" applyFill="0" applyBorder="0" applyAlignment="0" applyProtection="0"/>
    <xf numFmtId="0" fontId="0" fillId="0" borderId="0" applyFont="0" applyFill="0" applyBorder="0" applyAlignment="0" applyProtection="0"/>
    <xf numFmtId="0" fontId="66" fillId="31" borderId="0" applyNumberFormat="0" applyBorder="0" applyAlignment="0" applyProtection="0">
      <alignment vertical="center"/>
    </xf>
    <xf numFmtId="0" fontId="72" fillId="2" borderId="24" applyNumberFormat="0" applyAlignment="0" applyProtection="0">
      <alignment vertical="center"/>
    </xf>
    <xf numFmtId="0" fontId="52" fillId="0" borderId="0" applyFont="0" applyFill="0" applyBorder="0" applyAlignment="0" applyProtection="0"/>
    <xf numFmtId="0" fontId="70" fillId="9" borderId="0" applyNumberFormat="0" applyBorder="0" applyAlignment="0" applyProtection="0">
      <alignment vertical="center"/>
    </xf>
    <xf numFmtId="0" fontId="72" fillId="2" borderId="24" applyNumberFormat="0" applyAlignment="0" applyProtection="0">
      <alignment vertical="center"/>
    </xf>
    <xf numFmtId="0" fontId="31" fillId="0" borderId="0"/>
    <xf numFmtId="0" fontId="0" fillId="0" borderId="0" applyFont="0" applyFill="0" applyBorder="0" applyAlignment="0" applyProtection="0"/>
    <xf numFmtId="196" fontId="2" fillId="0" borderId="0" applyFill="0" applyBorder="0" applyProtection="0">
      <alignment horizontal="right"/>
    </xf>
    <xf numFmtId="0" fontId="7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7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70" fillId="28" borderId="0" applyNumberFormat="0" applyBorder="0" applyAlignment="0" applyProtection="0">
      <alignment vertical="center"/>
    </xf>
    <xf numFmtId="0" fontId="31" fillId="0" borderId="0"/>
    <xf numFmtId="0" fontId="31" fillId="0" borderId="0"/>
    <xf numFmtId="0" fontId="0" fillId="0" borderId="0" applyFont="0" applyFill="0" applyBorder="0" applyAlignment="0" applyProtection="0"/>
    <xf numFmtId="0" fontId="0" fillId="0" borderId="0" applyFont="0" applyFill="0" applyBorder="0" applyAlignment="0" applyProtection="0"/>
    <xf numFmtId="0" fontId="31" fillId="0" borderId="0"/>
    <xf numFmtId="0" fontId="0" fillId="0" borderId="0" applyFont="0" applyFill="0" applyBorder="0" applyAlignment="0" applyProtection="0"/>
    <xf numFmtId="0" fontId="0" fillId="0" borderId="0" applyFont="0" applyFill="0" applyBorder="0" applyAlignment="0" applyProtection="0"/>
    <xf numFmtId="0" fontId="76" fillId="9" borderId="0" applyNumberFormat="0" applyBorder="0" applyAlignment="0" applyProtection="0">
      <alignment vertical="center"/>
    </xf>
    <xf numFmtId="0" fontId="68" fillId="20"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6" fillId="31" borderId="0" applyNumberFormat="0" applyBorder="0" applyAlignment="0" applyProtection="0">
      <alignment vertical="center"/>
    </xf>
    <xf numFmtId="0" fontId="72" fillId="2" borderId="24" applyNumberFormat="0" applyAlignment="0" applyProtection="0">
      <alignment vertical="center"/>
    </xf>
    <xf numFmtId="0" fontId="52" fillId="0" borderId="0" applyFont="0" applyFill="0" applyBorder="0" applyAlignment="0" applyProtection="0"/>
    <xf numFmtId="0" fontId="66" fillId="21" borderId="0" applyNumberFormat="0" applyBorder="0" applyAlignment="0" applyProtection="0">
      <alignment vertical="center"/>
    </xf>
    <xf numFmtId="9" fontId="31" fillId="0" borderId="0" applyFont="0" applyFill="0" applyBorder="0" applyAlignment="0" applyProtection="0"/>
    <xf numFmtId="0" fontId="52" fillId="0" borderId="0" applyFont="0" applyFill="0" applyBorder="0" applyAlignment="0" applyProtection="0"/>
    <xf numFmtId="0" fontId="74" fillId="0" borderId="0">
      <alignment vertical="center"/>
    </xf>
    <xf numFmtId="9" fontId="31" fillId="0" borderId="0" applyFont="0" applyFill="0" applyBorder="0" applyAlignment="0" applyProtection="0"/>
    <xf numFmtId="0" fontId="51" fillId="0" borderId="8">
      <alignment horizontal="left" vertical="center"/>
    </xf>
    <xf numFmtId="0" fontId="52" fillId="0" borderId="0" applyFont="0" applyFill="0" applyBorder="0" applyAlignment="0" applyProtection="0"/>
    <xf numFmtId="0" fontId="51" fillId="0" borderId="8">
      <alignment horizontal="left" vertical="center"/>
    </xf>
    <xf numFmtId="0" fontId="31" fillId="0" borderId="0"/>
    <xf numFmtId="0" fontId="0" fillId="0" borderId="0" applyFont="0" applyFill="0" applyBorder="0" applyAlignment="0" applyProtection="0"/>
    <xf numFmtId="0" fontId="31" fillId="0" borderId="0"/>
    <xf numFmtId="0" fontId="31" fillId="0" borderId="0"/>
    <xf numFmtId="0" fontId="0" fillId="0" borderId="0" applyFont="0" applyFill="0" applyBorder="0" applyAlignment="0" applyProtection="0"/>
    <xf numFmtId="0" fontId="31" fillId="0" borderId="0"/>
    <xf numFmtId="0" fontId="68" fillId="59"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1" fillId="0" borderId="0"/>
    <xf numFmtId="0" fontId="31" fillId="0" borderId="0"/>
    <xf numFmtId="0" fontId="0" fillId="0" borderId="0" applyFont="0" applyFill="0" applyBorder="0" applyAlignment="0" applyProtection="0"/>
    <xf numFmtId="0" fontId="31" fillId="0" borderId="0"/>
    <xf numFmtId="0" fontId="0" fillId="0" borderId="0" applyFont="0" applyFill="0" applyBorder="0" applyAlignment="0" applyProtection="0"/>
    <xf numFmtId="0" fontId="0" fillId="0" borderId="0" applyFont="0" applyFill="0" applyBorder="0" applyAlignment="0" applyProtection="0"/>
    <xf numFmtId="0" fontId="31" fillId="0" borderId="0"/>
    <xf numFmtId="0" fontId="31" fillId="0" borderId="0"/>
    <xf numFmtId="0" fontId="0" fillId="0" borderId="0" applyFont="0" applyFill="0" applyBorder="0" applyAlignment="0" applyProtection="0"/>
    <xf numFmtId="0" fontId="52" fillId="0" borderId="0" applyFont="0" applyFill="0" applyBorder="0" applyAlignment="0" applyProtection="0"/>
    <xf numFmtId="0" fontId="31" fillId="0" borderId="0"/>
    <xf numFmtId="0" fontId="31" fillId="0" borderId="0"/>
    <xf numFmtId="0" fontId="31" fillId="0" borderId="0"/>
    <xf numFmtId="0" fontId="66" fillId="31" borderId="0" applyNumberFormat="0" applyBorder="0" applyAlignment="0" applyProtection="0">
      <alignment vertical="center"/>
    </xf>
    <xf numFmtId="0" fontId="0" fillId="0" borderId="0" applyNumberForma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31" fillId="0" borderId="0"/>
    <xf numFmtId="0" fontId="31" fillId="0" borderId="0"/>
    <xf numFmtId="0" fontId="31" fillId="0" borderId="0"/>
    <xf numFmtId="0" fontId="31" fillId="0" borderId="0"/>
    <xf numFmtId="0" fontId="69" fillId="0" borderId="0"/>
    <xf numFmtId="0" fontId="31" fillId="0" borderId="0"/>
    <xf numFmtId="0" fontId="31" fillId="0" borderId="0"/>
    <xf numFmtId="192" fontId="31" fillId="0" borderId="0" applyFont="0" applyFill="0" applyBorder="0" applyAlignment="0" applyProtection="0"/>
    <xf numFmtId="0" fontId="75" fillId="0" borderId="0" applyNumberFormat="0" applyFill="0" applyBorder="0" applyAlignment="0" applyProtection="0">
      <alignment vertical="center"/>
    </xf>
    <xf numFmtId="0" fontId="31" fillId="0" borderId="0"/>
    <xf numFmtId="0" fontId="31" fillId="0" borderId="0"/>
    <xf numFmtId="0" fontId="0" fillId="0" borderId="0"/>
    <xf numFmtId="0" fontId="52" fillId="0" borderId="0" applyFont="0" applyFill="0" applyBorder="0" applyAlignment="0" applyProtection="0"/>
    <xf numFmtId="0" fontId="0" fillId="0" borderId="0"/>
    <xf numFmtId="0" fontId="52" fillId="0" borderId="0" applyFont="0" applyFill="0" applyBorder="0" applyAlignment="0" applyProtection="0"/>
    <xf numFmtId="0" fontId="68" fillId="35" borderId="0" applyNumberFormat="0" applyBorder="0" applyAlignment="0" applyProtection="0">
      <alignment vertical="center"/>
    </xf>
    <xf numFmtId="0" fontId="69" fillId="0" borderId="0">
      <protection locked="0"/>
    </xf>
    <xf numFmtId="192"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08" fontId="31" fillId="0" borderId="0" applyNumberFormat="0" applyFill="0" applyBorder="0" applyAlignment="0" applyProtection="0">
      <alignment horizontal="left"/>
    </xf>
    <xf numFmtId="0" fontId="52" fillId="0" borderId="0" applyFont="0" applyFill="0" applyBorder="0" applyAlignment="0" applyProtection="0"/>
    <xf numFmtId="208" fontId="31" fillId="0" borderId="0" applyNumberFormat="0" applyFill="0" applyBorder="0" applyAlignment="0" applyProtection="0">
      <alignment horizontal="left"/>
    </xf>
    <xf numFmtId="0" fontId="52" fillId="0" borderId="0" applyFont="0" applyFill="0" applyBorder="0" applyAlignment="0" applyProtection="0"/>
    <xf numFmtId="0" fontId="66" fillId="21" borderId="0" applyNumberFormat="0" applyBorder="0" applyAlignment="0" applyProtection="0">
      <alignment vertical="center"/>
    </xf>
    <xf numFmtId="0" fontId="31" fillId="0" borderId="0"/>
    <xf numFmtId="0" fontId="31" fillId="0" borderId="0"/>
    <xf numFmtId="0" fontId="31" fillId="0" borderId="0"/>
    <xf numFmtId="0" fontId="66" fillId="21" borderId="0" applyNumberFormat="0" applyBorder="0" applyAlignment="0" applyProtection="0">
      <alignment vertical="center"/>
    </xf>
    <xf numFmtId="15" fontId="95" fillId="0" borderId="0"/>
    <xf numFmtId="0" fontId="31" fillId="0" borderId="0"/>
    <xf numFmtId="0" fontId="31" fillId="0" borderId="0"/>
    <xf numFmtId="0" fontId="31" fillId="0" borderId="0"/>
    <xf numFmtId="0" fontId="66" fillId="21" borderId="0" applyNumberFormat="0" applyBorder="0" applyAlignment="0" applyProtection="0">
      <alignment vertical="center"/>
    </xf>
    <xf numFmtId="0" fontId="31" fillId="0" borderId="0"/>
    <xf numFmtId="0" fontId="31" fillId="0" borderId="0"/>
    <xf numFmtId="0" fontId="31" fillId="0" borderId="0"/>
    <xf numFmtId="0" fontId="70" fillId="47" borderId="0" applyNumberFormat="0" applyBorder="0" applyAlignment="0" applyProtection="0">
      <alignment vertical="center"/>
    </xf>
    <xf numFmtId="0" fontId="74" fillId="0" borderId="0">
      <alignment vertical="center"/>
    </xf>
    <xf numFmtId="0" fontId="31" fillId="0" borderId="0"/>
    <xf numFmtId="0" fontId="31" fillId="0" borderId="0"/>
    <xf numFmtId="0" fontId="74" fillId="0" borderId="0">
      <alignment vertical="center"/>
    </xf>
    <xf numFmtId="0" fontId="31" fillId="0" borderId="0"/>
    <xf numFmtId="0" fontId="31" fillId="0" borderId="0"/>
    <xf numFmtId="208" fontId="31" fillId="0" borderId="0" applyNumberFormat="0" applyFill="0" applyBorder="0" applyAlignment="0" applyProtection="0">
      <alignment horizontal="left"/>
    </xf>
    <xf numFmtId="0" fontId="52" fillId="0" borderId="0" applyFont="0" applyFill="0" applyBorder="0" applyAlignment="0" applyProtection="0"/>
    <xf numFmtId="0" fontId="69" fillId="0" borderId="0"/>
    <xf numFmtId="208" fontId="31" fillId="0" borderId="0" applyNumberFormat="0" applyFill="0" applyBorder="0" applyAlignment="0" applyProtection="0">
      <alignment horizontal="left"/>
    </xf>
    <xf numFmtId="0" fontId="52" fillId="0" borderId="0" applyFont="0" applyFill="0" applyBorder="0" applyAlignment="0" applyProtection="0"/>
    <xf numFmtId="0" fontId="66" fillId="28" borderId="0" applyNumberFormat="0" applyBorder="0" applyAlignment="0" applyProtection="0">
      <alignment vertical="center"/>
    </xf>
    <xf numFmtId="0" fontId="74" fillId="0" borderId="0">
      <alignment vertical="center"/>
    </xf>
    <xf numFmtId="0" fontId="31" fillId="0" borderId="0"/>
    <xf numFmtId="0" fontId="31" fillId="0" borderId="0"/>
    <xf numFmtId="0" fontId="66" fillId="28" borderId="0" applyNumberFormat="0" applyBorder="0" applyAlignment="0" applyProtection="0">
      <alignment vertical="center"/>
    </xf>
    <xf numFmtId="0" fontId="31" fillId="0" borderId="0"/>
    <xf numFmtId="0" fontId="31" fillId="0" borderId="0"/>
    <xf numFmtId="0" fontId="66" fillId="28" borderId="0" applyNumberFormat="0" applyBorder="0" applyAlignment="0" applyProtection="0">
      <alignment vertical="center"/>
    </xf>
    <xf numFmtId="0" fontId="31" fillId="0" borderId="0"/>
    <xf numFmtId="0" fontId="31" fillId="0" borderId="0"/>
    <xf numFmtId="208" fontId="31" fillId="0" borderId="0" applyNumberFormat="0" applyFill="0" applyBorder="0" applyAlignment="0" applyProtection="0">
      <alignment horizontal="left"/>
    </xf>
    <xf numFmtId="0" fontId="52" fillId="0" borderId="0" applyFont="0" applyFill="0" applyBorder="0" applyAlignment="0" applyProtection="0"/>
    <xf numFmtId="0" fontId="31" fillId="0" borderId="0"/>
    <xf numFmtId="0" fontId="52" fillId="0" borderId="0" applyFont="0" applyFill="0" applyBorder="0" applyAlignment="0" applyProtection="0"/>
    <xf numFmtId="208" fontId="31" fillId="0" borderId="0" applyNumberFormat="0" applyFill="0" applyBorder="0" applyAlignment="0" applyProtection="0">
      <alignment horizontal="left"/>
    </xf>
    <xf numFmtId="0" fontId="52" fillId="0" borderId="0" applyFont="0" applyFill="0" applyBorder="0" applyAlignment="0" applyProtection="0"/>
    <xf numFmtId="0" fontId="70" fillId="61" borderId="0" applyNumberFormat="0" applyBorder="0" applyAlignment="0" applyProtection="0">
      <alignment vertical="center"/>
    </xf>
    <xf numFmtId="10" fontId="53" fillId="2" borderId="1" applyNumberFormat="0" applyBorder="0" applyAlignment="0" applyProtection="0"/>
    <xf numFmtId="0" fontId="91" fillId="0" borderId="0"/>
    <xf numFmtId="0" fontId="69" fillId="0" borderId="0">
      <protection locked="0"/>
    </xf>
    <xf numFmtId="49" fontId="2" fillId="0" borderId="0" applyProtection="0">
      <alignment horizontal="left"/>
    </xf>
    <xf numFmtId="0" fontId="31" fillId="0" borderId="0"/>
    <xf numFmtId="0" fontId="74" fillId="0" borderId="0"/>
    <xf numFmtId="0" fontId="66" fillId="21" borderId="0" applyNumberFormat="0" applyBorder="0" applyAlignment="0" applyProtection="0">
      <alignment vertical="center"/>
    </xf>
    <xf numFmtId="0" fontId="31" fillId="0" borderId="0"/>
    <xf numFmtId="0" fontId="69" fillId="0" borderId="0">
      <protection locked="0"/>
    </xf>
    <xf numFmtId="43" fontId="70" fillId="0" borderId="0" applyFont="0" applyFill="0" applyBorder="0" applyAlignment="0" applyProtection="0">
      <alignment vertical="center"/>
    </xf>
    <xf numFmtId="0" fontId="71" fillId="0" borderId="0"/>
    <xf numFmtId="0" fontId="0" fillId="0" borderId="0"/>
    <xf numFmtId="0" fontId="0" fillId="0" borderId="0"/>
    <xf numFmtId="179" fontId="31" fillId="27" borderId="0"/>
    <xf numFmtId="0" fontId="0" fillId="0" borderId="0"/>
    <xf numFmtId="0" fontId="0" fillId="0" borderId="0"/>
    <xf numFmtId="0" fontId="0" fillId="0" borderId="0"/>
    <xf numFmtId="0" fontId="31" fillId="0" borderId="0"/>
    <xf numFmtId="0" fontId="69" fillId="0" borderId="0">
      <protection locked="0"/>
    </xf>
    <xf numFmtId="0" fontId="9" fillId="0" borderId="0" applyFill="0" applyBorder="0" applyAlignment="0"/>
    <xf numFmtId="0" fontId="69" fillId="0" borderId="0">
      <protection locked="0"/>
    </xf>
    <xf numFmtId="0" fontId="69" fillId="0" borderId="0">
      <protection locked="0"/>
    </xf>
    <xf numFmtId="0" fontId="69" fillId="0" borderId="0">
      <protection locked="0"/>
    </xf>
    <xf numFmtId="0" fontId="66" fillId="2" borderId="0" applyNumberFormat="0" applyBorder="0" applyAlignment="0" applyProtection="0">
      <alignment vertical="center"/>
    </xf>
    <xf numFmtId="0" fontId="74" fillId="0" borderId="0"/>
    <xf numFmtId="0" fontId="69" fillId="0" borderId="0">
      <protection locked="0"/>
    </xf>
    <xf numFmtId="0" fontId="74" fillId="0" borderId="0">
      <alignment vertical="center"/>
    </xf>
    <xf numFmtId="0" fontId="69" fillId="0" borderId="0">
      <protection locked="0"/>
    </xf>
    <xf numFmtId="0" fontId="31" fillId="0" borderId="0"/>
    <xf numFmtId="0" fontId="69" fillId="0" borderId="0">
      <protection locked="0"/>
    </xf>
    <xf numFmtId="0" fontId="66" fillId="2" borderId="0" applyNumberFormat="0" applyBorder="0" applyAlignment="0" applyProtection="0">
      <alignment vertical="center"/>
    </xf>
    <xf numFmtId="0" fontId="69" fillId="0" borderId="0">
      <protection locked="0"/>
    </xf>
    <xf numFmtId="0" fontId="97" fillId="31" borderId="0" applyNumberFormat="0" applyBorder="0" applyAlignment="0" applyProtection="0">
      <alignment vertical="center"/>
    </xf>
    <xf numFmtId="0" fontId="68" fillId="26" borderId="0" applyNumberFormat="0" applyBorder="0" applyAlignment="0" applyProtection="0">
      <alignment vertical="center"/>
    </xf>
    <xf numFmtId="218" fontId="2" fillId="0" borderId="0" applyFill="0" applyBorder="0" applyProtection="0">
      <alignment horizontal="right"/>
    </xf>
    <xf numFmtId="0" fontId="69" fillId="0" borderId="0">
      <protection locked="0"/>
    </xf>
    <xf numFmtId="0" fontId="98" fillId="42" borderId="0" applyNumberFormat="0" applyBorder="0" applyAlignment="0" applyProtection="0">
      <alignment vertical="center"/>
    </xf>
    <xf numFmtId="179" fontId="31" fillId="27" borderId="0"/>
    <xf numFmtId="0" fontId="66" fillId="29" borderId="0" applyNumberFormat="0" applyBorder="0" applyAlignment="0" applyProtection="0">
      <alignment vertical="center"/>
    </xf>
    <xf numFmtId="0" fontId="69" fillId="0" borderId="0">
      <protection locked="0"/>
    </xf>
    <xf numFmtId="0" fontId="69" fillId="0" borderId="0">
      <protection locked="0"/>
    </xf>
    <xf numFmtId="0" fontId="69" fillId="0" borderId="0"/>
    <xf numFmtId="43" fontId="70" fillId="0" borderId="0" applyFont="0" applyFill="0" applyBorder="0" applyAlignment="0" applyProtection="0">
      <alignment vertical="center"/>
    </xf>
    <xf numFmtId="0" fontId="69" fillId="0" borderId="0"/>
    <xf numFmtId="0" fontId="70" fillId="42" borderId="0" applyNumberFormat="0" applyBorder="0" applyAlignment="0" applyProtection="0">
      <alignment vertical="center"/>
    </xf>
    <xf numFmtId="0" fontId="69" fillId="0" borderId="0"/>
    <xf numFmtId="0" fontId="31" fillId="0" borderId="0"/>
    <xf numFmtId="0" fontId="70" fillId="20" borderId="0" applyNumberFormat="0" applyBorder="0" applyAlignment="0" applyProtection="0">
      <alignment vertical="center"/>
    </xf>
    <xf numFmtId="0" fontId="66" fillId="2" borderId="0" applyNumberFormat="0" applyBorder="0" applyAlignment="0" applyProtection="0">
      <alignment vertical="center"/>
    </xf>
    <xf numFmtId="0" fontId="69" fillId="0" borderId="0"/>
    <xf numFmtId="0" fontId="69" fillId="0" borderId="0"/>
    <xf numFmtId="0" fontId="69" fillId="0" borderId="0"/>
    <xf numFmtId="0" fontId="68" fillId="31" borderId="0" applyNumberFormat="0" applyBorder="0" applyAlignment="0" applyProtection="0">
      <alignment vertical="center"/>
    </xf>
    <xf numFmtId="0" fontId="68" fillId="8" borderId="0" applyNumberFormat="0" applyBorder="0" applyAlignment="0" applyProtection="0">
      <alignment vertical="center"/>
    </xf>
    <xf numFmtId="0" fontId="70" fillId="40" borderId="0" applyNumberFormat="0" applyBorder="0" applyAlignment="0" applyProtection="0">
      <alignment vertical="center"/>
    </xf>
    <xf numFmtId="0" fontId="88" fillId="2" borderId="31" applyNumberFormat="0" applyAlignment="0" applyProtection="0">
      <alignment vertical="center"/>
    </xf>
    <xf numFmtId="0" fontId="69" fillId="0" borderId="0"/>
    <xf numFmtId="0" fontId="31" fillId="0" borderId="0"/>
    <xf numFmtId="0" fontId="69" fillId="0" borderId="0"/>
    <xf numFmtId="0" fontId="69" fillId="0" borderId="0">
      <protection locked="0"/>
    </xf>
    <xf numFmtId="0" fontId="9" fillId="0" borderId="0" applyFill="0" applyBorder="0" applyAlignment="0"/>
    <xf numFmtId="0" fontId="66" fillId="2" borderId="0" applyNumberFormat="0" applyBorder="0" applyAlignment="0" applyProtection="0">
      <alignment vertical="center"/>
    </xf>
    <xf numFmtId="0" fontId="31" fillId="0" borderId="0"/>
    <xf numFmtId="0" fontId="74" fillId="0" borderId="0"/>
    <xf numFmtId="0" fontId="69" fillId="0" borderId="0">
      <protection locked="0"/>
    </xf>
    <xf numFmtId="0" fontId="69" fillId="0" borderId="0">
      <protection locked="0"/>
    </xf>
    <xf numFmtId="0" fontId="0" fillId="0" borderId="0"/>
    <xf numFmtId="0" fontId="31" fillId="0" borderId="0"/>
    <xf numFmtId="0" fontId="0" fillId="0" borderId="0"/>
    <xf numFmtId="0" fontId="31" fillId="0" borderId="0"/>
    <xf numFmtId="0" fontId="0" fillId="0" borderId="0"/>
    <xf numFmtId="0" fontId="31" fillId="0" borderId="0"/>
    <xf numFmtId="0" fontId="68" fillId="59" borderId="0" applyNumberFormat="0" applyBorder="0" applyAlignment="0" applyProtection="0">
      <alignment vertical="center"/>
    </xf>
    <xf numFmtId="0" fontId="82" fillId="0" borderId="28" applyNumberFormat="0" applyFill="0" applyAlignment="0" applyProtection="0">
      <alignment vertical="center"/>
    </xf>
    <xf numFmtId="0" fontId="69" fillId="0" borderId="0">
      <protection locked="0"/>
    </xf>
    <xf numFmtId="0" fontId="69" fillId="0" borderId="0">
      <protection locked="0"/>
    </xf>
    <xf numFmtId="0" fontId="71" fillId="0" borderId="0"/>
    <xf numFmtId="0" fontId="69" fillId="0" borderId="0"/>
    <xf numFmtId="43" fontId="70" fillId="0" borderId="0" applyFont="0" applyFill="0" applyBorder="0" applyAlignment="0" applyProtection="0">
      <alignment vertical="center"/>
    </xf>
    <xf numFmtId="0" fontId="71" fillId="0" borderId="0"/>
    <xf numFmtId="0" fontId="66" fillId="21" borderId="0" applyNumberFormat="0" applyBorder="0" applyAlignment="0" applyProtection="0">
      <alignment vertical="center"/>
    </xf>
    <xf numFmtId="179" fontId="31" fillId="27" borderId="0"/>
    <xf numFmtId="0" fontId="69" fillId="0" borderId="0"/>
    <xf numFmtId="0" fontId="69" fillId="0" borderId="0"/>
    <xf numFmtId="38" fontId="53" fillId="22" borderId="0" applyNumberFormat="0" applyBorder="0" applyAlignment="0" applyProtection="0"/>
    <xf numFmtId="0" fontId="31" fillId="0" borderId="0"/>
    <xf numFmtId="0" fontId="71" fillId="0" borderId="0"/>
    <xf numFmtId="0" fontId="31" fillId="0" borderId="0"/>
    <xf numFmtId="0" fontId="74" fillId="0" borderId="0">
      <alignment vertical="center"/>
    </xf>
    <xf numFmtId="0" fontId="99" fillId="40" borderId="0" applyNumberFormat="0" applyBorder="0" applyAlignment="0" applyProtection="0">
      <alignment vertical="center"/>
    </xf>
    <xf numFmtId="212" fontId="2" fillId="0" borderId="0" applyFill="0" applyBorder="0" applyProtection="0">
      <alignment horizontal="right"/>
    </xf>
    <xf numFmtId="0" fontId="66" fillId="22" borderId="0" applyNumberFormat="0" applyBorder="0" applyAlignment="0" applyProtection="0">
      <alignment vertical="center"/>
    </xf>
    <xf numFmtId="178" fontId="79" fillId="0" borderId="0" applyFill="0" applyBorder="0" applyProtection="0">
      <alignment horizontal="center"/>
    </xf>
    <xf numFmtId="0" fontId="31" fillId="0" borderId="0"/>
    <xf numFmtId="177" fontId="2" fillId="0" borderId="0" applyFill="0" applyBorder="0" applyProtection="0">
      <alignment horizontal="right"/>
    </xf>
    <xf numFmtId="14" fontId="100" fillId="0" borderId="0">
      <alignment horizontal="center" wrapText="1"/>
      <protection locked="0"/>
    </xf>
    <xf numFmtId="207" fontId="79" fillId="0" borderId="0" applyFill="0" applyBorder="0" applyProtection="0">
      <alignment horizontal="center"/>
    </xf>
    <xf numFmtId="197" fontId="77" fillId="0" borderId="0" applyFill="0" applyBorder="0" applyProtection="0">
      <alignment horizontal="right"/>
    </xf>
    <xf numFmtId="201" fontId="2" fillId="0" borderId="0" applyFill="0" applyBorder="0" applyProtection="0">
      <alignment horizontal="right"/>
    </xf>
    <xf numFmtId="186" fontId="2" fillId="0" borderId="0" applyFill="0" applyBorder="0" applyProtection="0">
      <alignment horizontal="right"/>
    </xf>
    <xf numFmtId="0" fontId="31" fillId="0" borderId="0"/>
    <xf numFmtId="0" fontId="70" fillId="29" borderId="0" applyNumberFormat="0" applyBorder="0" applyAlignment="0" applyProtection="0">
      <alignment vertical="center"/>
    </xf>
    <xf numFmtId="0" fontId="31" fillId="0" borderId="0"/>
    <xf numFmtId="0" fontId="31" fillId="0" borderId="0"/>
    <xf numFmtId="195" fontId="0"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4" fillId="0" borderId="0">
      <alignment vertical="center"/>
    </xf>
    <xf numFmtId="0" fontId="68" fillId="20"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179" fontId="31" fillId="27" borderId="0"/>
    <xf numFmtId="0" fontId="66" fillId="21" borderId="0" applyNumberFormat="0" applyBorder="0" applyAlignment="0" applyProtection="0">
      <alignment vertical="center"/>
    </xf>
    <xf numFmtId="0" fontId="31" fillId="0" borderId="0"/>
    <xf numFmtId="0" fontId="70" fillId="47" borderId="0" applyNumberFormat="0" applyBorder="0" applyAlignment="0" applyProtection="0">
      <alignment vertical="center"/>
    </xf>
    <xf numFmtId="0" fontId="31" fillId="0" borderId="0"/>
    <xf numFmtId="0" fontId="68" fillId="22" borderId="0" applyNumberFormat="0" applyBorder="0" applyAlignment="0" applyProtection="0">
      <alignment vertical="center"/>
    </xf>
    <xf numFmtId="0" fontId="70" fillId="47" borderId="0" applyNumberFormat="0" applyBorder="0" applyAlignment="0" applyProtection="0">
      <alignment vertical="center"/>
    </xf>
    <xf numFmtId="0" fontId="31" fillId="0" borderId="0"/>
    <xf numFmtId="0" fontId="70" fillId="20"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66" fillId="2" borderId="0" applyNumberFormat="0" applyBorder="0" applyAlignment="0" applyProtection="0">
      <alignment vertical="center"/>
    </xf>
    <xf numFmtId="0" fontId="31" fillId="0" borderId="0"/>
    <xf numFmtId="0" fontId="31" fillId="0" borderId="0"/>
    <xf numFmtId="0" fontId="66" fillId="20" borderId="0" applyNumberFormat="0" applyBorder="0" applyAlignment="0" applyProtection="0">
      <alignment vertical="center"/>
    </xf>
    <xf numFmtId="0" fontId="66" fillId="2" borderId="0" applyNumberFormat="0" applyBorder="0" applyAlignment="0" applyProtection="0">
      <alignment vertical="center"/>
    </xf>
    <xf numFmtId="0" fontId="31" fillId="0" borderId="0"/>
    <xf numFmtId="0" fontId="66" fillId="20" borderId="0" applyNumberFormat="0" applyBorder="0" applyAlignment="0" applyProtection="0">
      <alignment vertical="center"/>
    </xf>
    <xf numFmtId="0" fontId="9" fillId="0" borderId="0" applyFill="0" applyBorder="0" applyAlignment="0"/>
    <xf numFmtId="0" fontId="66" fillId="2"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0" fillId="0" borderId="0"/>
    <xf numFmtId="195" fontId="0" fillId="0" borderId="0" applyFont="0" applyFill="0" applyBorder="0" applyAlignment="0" applyProtection="0"/>
    <xf numFmtId="0" fontId="31" fillId="0" borderId="0"/>
    <xf numFmtId="179" fontId="31" fillId="27" borderId="0"/>
    <xf numFmtId="0" fontId="31" fillId="0" borderId="0"/>
    <xf numFmtId="0" fontId="31" fillId="0" borderId="0"/>
    <xf numFmtId="0" fontId="66" fillId="29" borderId="0" applyNumberFormat="0" applyBorder="0" applyAlignment="0" applyProtection="0">
      <alignment vertical="center"/>
    </xf>
    <xf numFmtId="0" fontId="31" fillId="0" borderId="0"/>
    <xf numFmtId="43" fontId="31" fillId="0" borderId="0" applyFont="0" applyFill="0" applyBorder="0" applyAlignment="0" applyProtection="0"/>
    <xf numFmtId="0" fontId="70" fillId="29" borderId="0" applyNumberFormat="0" applyBorder="0" applyAlignment="0" applyProtection="0">
      <alignment vertical="center"/>
    </xf>
    <xf numFmtId="0" fontId="31" fillId="0" borderId="0"/>
    <xf numFmtId="0" fontId="0" fillId="0" borderId="0"/>
    <xf numFmtId="0" fontId="0"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0" borderId="0" applyNumberFormat="0" applyBorder="0" applyAlignment="0" applyProtection="0">
      <alignment vertical="center"/>
    </xf>
    <xf numFmtId="0" fontId="66" fillId="2" borderId="0" applyNumberFormat="0" applyBorder="0" applyAlignment="0" applyProtection="0">
      <alignment vertical="center"/>
    </xf>
    <xf numFmtId="0" fontId="70" fillId="20" borderId="0" applyNumberFormat="0" applyBorder="0" applyAlignment="0" applyProtection="0">
      <alignment vertical="center"/>
    </xf>
    <xf numFmtId="43" fontId="0" fillId="0" borderId="0" applyFont="0" applyFill="0" applyBorder="0" applyAlignment="0" applyProtection="0"/>
    <xf numFmtId="0" fontId="70" fillId="61" borderId="0" applyNumberFormat="0" applyBorder="0" applyAlignment="0" applyProtection="0">
      <alignment vertical="center"/>
    </xf>
    <xf numFmtId="0" fontId="66" fillId="16" borderId="0" applyNumberFormat="0" applyBorder="0" applyAlignment="0" applyProtection="0">
      <alignment vertical="center"/>
    </xf>
    <xf numFmtId="0" fontId="68" fillId="8" borderId="0" applyNumberFormat="0" applyBorder="0" applyAlignment="0" applyProtection="0">
      <alignment vertical="center"/>
    </xf>
    <xf numFmtId="0" fontId="70" fillId="61" borderId="0" applyNumberFormat="0" applyBorder="0" applyAlignment="0" applyProtection="0">
      <alignment vertical="center"/>
    </xf>
    <xf numFmtId="0" fontId="76" fillId="8" borderId="0" applyNumberFormat="0" applyBorder="0" applyAlignment="0" applyProtection="0">
      <alignment vertical="center"/>
    </xf>
    <xf numFmtId="0" fontId="70" fillId="61" borderId="0" applyNumberFormat="0" applyBorder="0" applyAlignment="0" applyProtection="0">
      <alignment vertical="center"/>
    </xf>
    <xf numFmtId="0" fontId="92" fillId="58"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70" fillId="40"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88" fillId="2" borderId="31" applyNumberFormat="0" applyAlignment="0" applyProtection="0">
      <alignment vertical="center"/>
    </xf>
    <xf numFmtId="0" fontId="76" fillId="25"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101" fillId="62" borderId="0" applyNumberFormat="0" applyBorder="0" applyAlignment="0" applyProtection="0">
      <alignment vertical="center"/>
    </xf>
    <xf numFmtId="39" fontId="31" fillId="0" borderId="0"/>
    <xf numFmtId="0" fontId="66" fillId="21" borderId="0" applyNumberFormat="0" applyBorder="0" applyAlignment="0" applyProtection="0">
      <alignment vertical="center"/>
    </xf>
    <xf numFmtId="0" fontId="101" fillId="62" borderId="0" applyNumberFormat="0" applyBorder="0" applyAlignment="0" applyProtection="0">
      <alignment vertical="center"/>
    </xf>
    <xf numFmtId="0" fontId="70" fillId="40" borderId="0" applyNumberFormat="0" applyBorder="0" applyAlignment="0" applyProtection="0">
      <alignment vertical="center"/>
    </xf>
    <xf numFmtId="0" fontId="69" fillId="0" borderId="1" applyNumberFormat="0"/>
    <xf numFmtId="0" fontId="76" fillId="9" borderId="0" applyNumberFormat="0" applyBorder="0" applyAlignment="0" applyProtection="0">
      <alignment vertical="center"/>
    </xf>
    <xf numFmtId="0" fontId="68" fillId="8" borderId="0" applyNumberFormat="0" applyBorder="0" applyAlignment="0" applyProtection="0">
      <alignment vertical="center"/>
    </xf>
    <xf numFmtId="0" fontId="70" fillId="40" borderId="0" applyNumberFormat="0" applyBorder="0" applyAlignment="0" applyProtection="0">
      <alignment vertical="center"/>
    </xf>
    <xf numFmtId="0" fontId="31" fillId="0" borderId="0">
      <alignment vertical="center"/>
    </xf>
    <xf numFmtId="0" fontId="66" fillId="16" borderId="0" applyNumberFormat="0" applyBorder="0" applyAlignment="0" applyProtection="0">
      <alignment vertical="center"/>
    </xf>
    <xf numFmtId="0" fontId="74" fillId="0" borderId="0">
      <alignment vertical="center"/>
    </xf>
    <xf numFmtId="0" fontId="66" fillId="16" borderId="0" applyNumberFormat="0" applyBorder="0" applyAlignment="0" applyProtection="0">
      <alignment vertical="center"/>
    </xf>
    <xf numFmtId="0" fontId="31" fillId="0" borderId="0">
      <alignment vertical="center"/>
    </xf>
    <xf numFmtId="0" fontId="66" fillId="16" borderId="0" applyNumberFormat="0" applyBorder="0" applyAlignment="0" applyProtection="0">
      <alignment vertical="center"/>
    </xf>
    <xf numFmtId="0" fontId="68" fillId="31"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101" fillId="62" borderId="0" applyNumberFormat="0" applyBorder="0" applyAlignment="0" applyProtection="0">
      <alignment vertical="center"/>
    </xf>
    <xf numFmtId="0" fontId="66" fillId="16" borderId="0" applyNumberFormat="0" applyBorder="0" applyAlignment="0" applyProtection="0">
      <alignment vertical="center"/>
    </xf>
    <xf numFmtId="208" fontId="31" fillId="0" borderId="0" applyNumberFormat="0" applyFill="0" applyBorder="0" applyAlignment="0" applyProtection="0">
      <alignment horizontal="left"/>
    </xf>
    <xf numFmtId="0" fontId="70" fillId="42" borderId="0" applyNumberFormat="0" applyBorder="0" applyAlignment="0" applyProtection="0">
      <alignment vertical="center"/>
    </xf>
    <xf numFmtId="0" fontId="68" fillId="26" borderId="0" applyNumberFormat="0" applyBorder="0" applyAlignment="0" applyProtection="0">
      <alignment vertical="center"/>
    </xf>
    <xf numFmtId="0" fontId="70" fillId="42" borderId="0" applyNumberFormat="0" applyBorder="0" applyAlignment="0" applyProtection="0">
      <alignment vertical="center"/>
    </xf>
    <xf numFmtId="0" fontId="74" fillId="0" borderId="0">
      <alignment vertical="center"/>
    </xf>
    <xf numFmtId="0" fontId="66" fillId="2" borderId="0" applyNumberFormat="0" applyBorder="0" applyAlignment="0" applyProtection="0">
      <alignment vertical="center"/>
    </xf>
    <xf numFmtId="0" fontId="74" fillId="0" borderId="0"/>
    <xf numFmtId="39" fontId="31" fillId="0" borderId="0"/>
    <xf numFmtId="0" fontId="66" fillId="2" borderId="0" applyNumberFormat="0" applyBorder="0" applyAlignment="0" applyProtection="0">
      <alignment vertical="center"/>
    </xf>
    <xf numFmtId="0" fontId="70" fillId="60"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8" fillId="26" borderId="0" applyNumberFormat="0" applyBorder="0" applyAlignment="0" applyProtection="0">
      <alignment vertical="center"/>
    </xf>
    <xf numFmtId="0" fontId="66" fillId="2" borderId="0" applyNumberFormat="0" applyBorder="0" applyAlignment="0" applyProtection="0">
      <alignment vertical="center"/>
    </xf>
    <xf numFmtId="0" fontId="102" fillId="0" borderId="0" applyNumberFormat="0" applyFill="0" applyBorder="0" applyAlignment="0" applyProtection="0"/>
    <xf numFmtId="202" fontId="31" fillId="0" borderId="0" applyFill="0" applyBorder="0" applyAlignment="0"/>
    <xf numFmtId="0" fontId="76" fillId="25" borderId="0" applyNumberFormat="0" applyBorder="0" applyAlignment="0" applyProtection="0">
      <alignment vertical="center"/>
    </xf>
    <xf numFmtId="0" fontId="66" fillId="2" borderId="0" applyNumberFormat="0" applyBorder="0" applyAlignment="0" applyProtection="0">
      <alignment vertical="center"/>
    </xf>
    <xf numFmtId="0" fontId="70" fillId="60" borderId="0" applyNumberFormat="0" applyBorder="0" applyAlignment="0" applyProtection="0">
      <alignment vertical="center"/>
    </xf>
    <xf numFmtId="0" fontId="70" fillId="60" borderId="0" applyNumberFormat="0" applyBorder="0" applyAlignment="0" applyProtection="0">
      <alignment vertical="center"/>
    </xf>
    <xf numFmtId="0" fontId="68" fillId="20" borderId="0" applyNumberFormat="0" applyBorder="0" applyAlignment="0" applyProtection="0">
      <alignment vertical="center"/>
    </xf>
    <xf numFmtId="0" fontId="70" fillId="60"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70" fillId="28" borderId="0" applyNumberFormat="0" applyBorder="0" applyAlignment="0" applyProtection="0">
      <alignment vertical="center"/>
    </xf>
    <xf numFmtId="0" fontId="103" fillId="0" borderId="33" applyNumberFormat="0" applyFill="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70" fillId="28" borderId="0" applyNumberFormat="0" applyBorder="0" applyAlignment="0" applyProtection="0">
      <alignment vertical="center"/>
    </xf>
    <xf numFmtId="0" fontId="68" fillId="31" borderId="0" applyNumberFormat="0" applyBorder="0" applyAlignment="0" applyProtection="0">
      <alignment vertical="center"/>
    </xf>
    <xf numFmtId="0" fontId="70" fillId="28" borderId="0" applyNumberFormat="0" applyBorder="0" applyAlignment="0" applyProtection="0">
      <alignment vertical="center"/>
    </xf>
    <xf numFmtId="0" fontId="31" fillId="0" borderId="0"/>
    <xf numFmtId="0" fontId="66" fillId="21" borderId="0" applyNumberFormat="0" applyBorder="0" applyAlignment="0" applyProtection="0">
      <alignment vertical="center"/>
    </xf>
    <xf numFmtId="179" fontId="31" fillId="27" borderId="0"/>
    <xf numFmtId="0" fontId="70" fillId="60" borderId="0" applyNumberFormat="0" applyBorder="0" applyAlignment="0" applyProtection="0">
      <alignment vertical="center"/>
    </xf>
    <xf numFmtId="202" fontId="31" fillId="0" borderId="0" applyFill="0" applyBorder="0" applyAlignment="0"/>
    <xf numFmtId="0" fontId="66" fillId="21" borderId="0" applyNumberFormat="0" applyBorder="0" applyAlignment="0" applyProtection="0">
      <alignment vertical="center"/>
    </xf>
    <xf numFmtId="202" fontId="31" fillId="0" borderId="0" applyFill="0" applyBorder="0" applyAlignment="0"/>
    <xf numFmtId="0" fontId="66" fillId="21" borderId="0" applyNumberFormat="0" applyBorder="0" applyAlignment="0" applyProtection="0">
      <alignment vertical="center"/>
    </xf>
    <xf numFmtId="0" fontId="70" fillId="21" borderId="0" applyNumberFormat="0" applyBorder="0" applyAlignment="0" applyProtection="0">
      <alignment vertical="center"/>
    </xf>
    <xf numFmtId="0" fontId="66" fillId="21" borderId="0" applyNumberFormat="0" applyBorder="0" applyAlignment="0" applyProtection="0">
      <alignment vertical="center"/>
    </xf>
    <xf numFmtId="0" fontId="70" fillId="21" borderId="0" applyNumberFormat="0" applyBorder="0" applyAlignment="0" applyProtection="0">
      <alignment vertical="center"/>
    </xf>
    <xf numFmtId="0" fontId="74" fillId="0" borderId="0">
      <alignment vertical="center"/>
    </xf>
    <xf numFmtId="0" fontId="70" fillId="21" borderId="0" applyNumberFormat="0" applyBorder="0" applyAlignment="0" applyProtection="0">
      <alignment vertical="center"/>
    </xf>
    <xf numFmtId="0" fontId="74" fillId="0" borderId="0"/>
    <xf numFmtId="0" fontId="31" fillId="0" borderId="0"/>
    <xf numFmtId="0" fontId="70" fillId="21" borderId="0" applyNumberFormat="0" applyBorder="0" applyAlignment="0" applyProtection="0">
      <alignment vertical="center"/>
    </xf>
    <xf numFmtId="0" fontId="66" fillId="22" borderId="0" applyNumberFormat="0" applyBorder="0" applyAlignment="0" applyProtection="0">
      <alignment vertical="center"/>
    </xf>
    <xf numFmtId="0" fontId="69" fillId="0" borderId="0"/>
    <xf numFmtId="0" fontId="31" fillId="0" borderId="0">
      <alignment vertical="center"/>
    </xf>
    <xf numFmtId="0" fontId="70" fillId="47" borderId="0" applyNumberFormat="0" applyBorder="0" applyAlignment="0" applyProtection="0">
      <alignment vertical="center"/>
    </xf>
    <xf numFmtId="185" fontId="31" fillId="0" borderId="0" applyFont="0" applyFill="0" applyBorder="0" applyAlignment="0" applyProtection="0"/>
    <xf numFmtId="0" fontId="66" fillId="22" borderId="0" applyNumberFormat="0" applyBorder="0" applyAlignment="0" applyProtection="0">
      <alignment vertical="center"/>
    </xf>
    <xf numFmtId="0" fontId="74" fillId="0" borderId="0"/>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70" fillId="29" borderId="0" applyNumberFormat="0" applyBorder="0" applyAlignment="0" applyProtection="0">
      <alignment vertical="center"/>
    </xf>
    <xf numFmtId="0" fontId="66" fillId="22"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66" fillId="22"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66" fillId="22" borderId="0" applyNumberFormat="0" applyBorder="0" applyAlignment="0" applyProtection="0">
      <alignment vertical="center"/>
    </xf>
    <xf numFmtId="0" fontId="67" fillId="0" borderId="0">
      <alignment vertical="center"/>
    </xf>
    <xf numFmtId="0" fontId="70" fillId="29" borderId="0" applyNumberFormat="0" applyBorder="0" applyAlignment="0" applyProtection="0">
      <alignment vertical="center"/>
    </xf>
    <xf numFmtId="0" fontId="67" fillId="0" borderId="0">
      <alignment vertical="center"/>
    </xf>
    <xf numFmtId="0" fontId="70" fillId="29" borderId="0" applyNumberFormat="0" applyBorder="0" applyAlignment="0" applyProtection="0">
      <alignment vertical="center"/>
    </xf>
    <xf numFmtId="10" fontId="53" fillId="2" borderId="1" applyNumberFormat="0" applyBorder="0" applyAlignment="0" applyProtection="0"/>
    <xf numFmtId="0" fontId="66" fillId="20" borderId="0" applyNumberFormat="0" applyBorder="0" applyAlignment="0" applyProtection="0">
      <alignment vertical="center"/>
    </xf>
    <xf numFmtId="10" fontId="53" fillId="2" borderId="1" applyNumberFormat="0" applyBorder="0" applyAlignment="0" applyProtection="0"/>
    <xf numFmtId="0" fontId="70" fillId="20" borderId="0" applyNumberFormat="0" applyBorder="0" applyAlignment="0" applyProtection="0">
      <alignment vertical="center"/>
    </xf>
    <xf numFmtId="0" fontId="68" fillId="26" borderId="0" applyNumberFormat="0" applyBorder="0" applyAlignment="0" applyProtection="0">
      <alignment vertical="center"/>
    </xf>
    <xf numFmtId="0" fontId="74" fillId="0" borderId="0">
      <alignment vertical="center"/>
    </xf>
    <xf numFmtId="10" fontId="53" fillId="2" borderId="1" applyNumberFormat="0" applyBorder="0" applyAlignment="0" applyProtection="0"/>
    <xf numFmtId="0" fontId="66" fillId="20" borderId="0" applyNumberFormat="0" applyBorder="0" applyAlignment="0" applyProtection="0">
      <alignment vertical="center"/>
    </xf>
    <xf numFmtId="10" fontId="53" fillId="2" borderId="1" applyNumberFormat="0" applyBorder="0" applyAlignment="0" applyProtection="0"/>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70" fillId="9" borderId="0" applyNumberFormat="0" applyBorder="0" applyAlignment="0" applyProtection="0">
      <alignment vertical="center"/>
    </xf>
    <xf numFmtId="0" fontId="104" fillId="0" borderId="0" applyNumberFormat="0" applyFill="0" applyBorder="0" applyAlignment="0" applyProtection="0">
      <alignment vertical="center"/>
    </xf>
    <xf numFmtId="179" fontId="31" fillId="27" borderId="0"/>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70" fillId="60" borderId="0" applyNumberFormat="0" applyBorder="0" applyAlignment="0" applyProtection="0">
      <alignment vertical="center"/>
    </xf>
    <xf numFmtId="43" fontId="31" fillId="0" borderId="0" applyFont="0" applyFill="0" applyBorder="0" applyAlignment="0" applyProtection="0"/>
    <xf numFmtId="0" fontId="31" fillId="0" borderId="0">
      <alignment vertical="center"/>
    </xf>
    <xf numFmtId="0" fontId="66" fillId="29" borderId="0" applyNumberFormat="0" applyBorder="0" applyAlignment="0" applyProtection="0">
      <alignment vertical="center"/>
    </xf>
    <xf numFmtId="0" fontId="66" fillId="22" borderId="0" applyNumberFormat="0" applyBorder="0" applyAlignment="0" applyProtection="0">
      <alignment vertical="center"/>
    </xf>
    <xf numFmtId="43" fontId="70" fillId="0" borderId="0" applyFont="0" applyFill="0" applyBorder="0" applyAlignment="0" applyProtection="0">
      <alignment vertical="center"/>
    </xf>
    <xf numFmtId="0" fontId="66" fillId="22" borderId="0" applyNumberFormat="0" applyBorder="0" applyAlignment="0" applyProtection="0">
      <alignment vertical="center"/>
    </xf>
    <xf numFmtId="179" fontId="31" fillId="27" borderId="0"/>
    <xf numFmtId="0" fontId="66" fillId="22" borderId="0" applyNumberFormat="0" applyBorder="0" applyAlignment="0" applyProtection="0">
      <alignment vertical="center"/>
    </xf>
    <xf numFmtId="43" fontId="70" fillId="0" borderId="0" applyFont="0" applyFill="0" applyBorder="0" applyAlignment="0" applyProtection="0">
      <alignment vertical="center"/>
    </xf>
    <xf numFmtId="0" fontId="66" fillId="22" borderId="0" applyNumberFormat="0" applyBorder="0" applyAlignment="0" applyProtection="0">
      <alignment vertical="center"/>
    </xf>
    <xf numFmtId="0" fontId="95" fillId="0" borderId="0"/>
    <xf numFmtId="0" fontId="70" fillId="60" borderId="0" applyNumberFormat="0" applyBorder="0" applyAlignment="0" applyProtection="0">
      <alignment vertical="center"/>
    </xf>
    <xf numFmtId="179" fontId="31" fillId="27" borderId="0"/>
    <xf numFmtId="0" fontId="70" fillId="60" borderId="0" applyNumberFormat="0" applyBorder="0" applyAlignment="0" applyProtection="0">
      <alignment vertical="center"/>
    </xf>
    <xf numFmtId="0" fontId="98" fillId="42" borderId="0" applyNumberFormat="0" applyBorder="0" applyAlignment="0" applyProtection="0">
      <alignment vertical="center"/>
    </xf>
    <xf numFmtId="179" fontId="31" fillId="27" borderId="0"/>
    <xf numFmtId="0" fontId="53" fillId="7" borderId="1"/>
    <xf numFmtId="0" fontId="66" fillId="29" borderId="0" applyNumberFormat="0" applyBorder="0" applyAlignment="0" applyProtection="0">
      <alignment vertical="center"/>
    </xf>
    <xf numFmtId="0" fontId="98" fillId="42" borderId="0" applyNumberFormat="0" applyBorder="0" applyAlignment="0" applyProtection="0">
      <alignment vertical="center"/>
    </xf>
    <xf numFmtId="179" fontId="31" fillId="27" borderId="0"/>
    <xf numFmtId="0" fontId="66" fillId="29" borderId="0" applyNumberFormat="0" applyBorder="0" applyAlignment="0" applyProtection="0">
      <alignment vertical="center"/>
    </xf>
    <xf numFmtId="0" fontId="31" fillId="0" borderId="0" applyNumberFormat="0" applyFill="0" applyBorder="0" applyAlignment="0" applyProtection="0">
      <alignment horizontal="left"/>
    </xf>
    <xf numFmtId="0" fontId="66" fillId="29" borderId="0" applyNumberFormat="0" applyBorder="0" applyAlignment="0" applyProtection="0">
      <alignment vertical="center"/>
    </xf>
    <xf numFmtId="43" fontId="31" fillId="0" borderId="0" applyFont="0" applyFill="0" applyBorder="0" applyAlignment="0" applyProtection="0"/>
    <xf numFmtId="0" fontId="75" fillId="0" borderId="0" applyNumberFormat="0" applyFill="0" applyBorder="0" applyAlignment="0" applyProtection="0">
      <alignment vertical="center"/>
    </xf>
    <xf numFmtId="0" fontId="66" fillId="29" borderId="0" applyNumberFormat="0" applyBorder="0" applyAlignment="0" applyProtection="0">
      <alignment vertical="center"/>
    </xf>
    <xf numFmtId="0" fontId="31" fillId="0" borderId="0">
      <alignment vertical="center"/>
    </xf>
    <xf numFmtId="0" fontId="66" fillId="29" borderId="0" applyNumberFormat="0" applyBorder="0" applyAlignment="0" applyProtection="0">
      <alignment vertical="center"/>
    </xf>
    <xf numFmtId="0" fontId="66" fillId="29" borderId="0" applyNumberFormat="0" applyBorder="0" applyAlignment="0" applyProtection="0">
      <alignment vertical="center"/>
    </xf>
    <xf numFmtId="0" fontId="70" fillId="29" borderId="0" applyNumberFormat="0" applyBorder="0" applyAlignment="0" applyProtection="0">
      <alignment vertical="center"/>
    </xf>
    <xf numFmtId="0" fontId="98" fillId="42" borderId="0" applyNumberFormat="0" applyBorder="0" applyAlignment="0" applyProtection="0">
      <alignment vertical="center"/>
    </xf>
    <xf numFmtId="179" fontId="31" fillId="27" borderId="0"/>
    <xf numFmtId="0" fontId="53" fillId="7" borderId="1"/>
    <xf numFmtId="0" fontId="70" fillId="29" borderId="0" applyNumberFormat="0" applyBorder="0" applyAlignment="0" applyProtection="0">
      <alignment vertical="center"/>
    </xf>
    <xf numFmtId="0" fontId="105" fillId="42" borderId="0" applyNumberFormat="0" applyBorder="0" applyAlignment="0" applyProtection="0">
      <alignment vertical="center"/>
    </xf>
    <xf numFmtId="179" fontId="31" fillId="27" borderId="0"/>
    <xf numFmtId="0" fontId="70" fillId="29"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76" fillId="25" borderId="0" applyNumberFormat="0" applyBorder="0" applyAlignment="0" applyProtection="0">
      <alignment vertical="center"/>
    </xf>
    <xf numFmtId="0" fontId="68" fillId="26" borderId="0" applyNumberFormat="0" applyBorder="0" applyAlignment="0" applyProtection="0">
      <alignment vertical="center"/>
    </xf>
    <xf numFmtId="0" fontId="101" fillId="62" borderId="0" applyNumberFormat="0" applyBorder="0" applyAlignment="0" applyProtection="0">
      <alignment vertical="center"/>
    </xf>
    <xf numFmtId="0" fontId="68" fillId="26" borderId="0" applyNumberFormat="0" applyBorder="0" applyAlignment="0" applyProtection="0">
      <alignment vertical="center"/>
    </xf>
    <xf numFmtId="0" fontId="101" fillId="62" borderId="0" applyNumberFormat="0" applyBorder="0" applyAlignment="0" applyProtection="0">
      <alignment vertical="center"/>
    </xf>
    <xf numFmtId="39" fontId="31" fillId="0" borderId="0"/>
    <xf numFmtId="0" fontId="68" fillId="26" borderId="0" applyNumberFormat="0" applyBorder="0" applyAlignment="0" applyProtection="0">
      <alignment vertical="center"/>
    </xf>
    <xf numFmtId="0" fontId="101" fillId="62" borderId="0" applyNumberFormat="0" applyBorder="0" applyAlignment="0" applyProtection="0">
      <alignment vertical="center"/>
    </xf>
    <xf numFmtId="39" fontId="31" fillId="0" borderId="0"/>
    <xf numFmtId="0" fontId="68" fillId="26" borderId="0" applyNumberFormat="0" applyBorder="0" applyAlignment="0" applyProtection="0">
      <alignment vertical="center"/>
    </xf>
    <xf numFmtId="0" fontId="76" fillId="25" borderId="0" applyNumberFormat="0" applyBorder="0" applyAlignment="0" applyProtection="0">
      <alignment vertical="center"/>
    </xf>
    <xf numFmtId="0" fontId="68" fillId="20" borderId="0" applyNumberFormat="0" applyBorder="0" applyAlignment="0" applyProtection="0">
      <alignment vertical="center"/>
    </xf>
    <xf numFmtId="0" fontId="68" fillId="31" borderId="0" applyNumberFormat="0" applyBorder="0" applyAlignment="0" applyProtection="0">
      <alignment vertical="center"/>
    </xf>
    <xf numFmtId="0" fontId="68" fillId="20" borderId="0" applyNumberFormat="0" applyBorder="0" applyAlignment="0" applyProtection="0">
      <alignment vertical="center"/>
    </xf>
    <xf numFmtId="0" fontId="68"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69" fillId="0" borderId="1" applyNumberFormat="0"/>
    <xf numFmtId="0" fontId="68" fillId="31" borderId="0" applyNumberFormat="0" applyBorder="0" applyAlignment="0" applyProtection="0">
      <alignment vertical="center"/>
    </xf>
    <xf numFmtId="0" fontId="68" fillId="31" borderId="0" applyNumberFormat="0" applyBorder="0" applyAlignment="0" applyProtection="0">
      <alignment vertical="center"/>
    </xf>
    <xf numFmtId="0" fontId="68" fillId="31" borderId="0" applyNumberFormat="0" applyBorder="0" applyAlignment="0" applyProtection="0">
      <alignment vertical="center"/>
    </xf>
    <xf numFmtId="0" fontId="68" fillId="31" borderId="0" applyNumberFormat="0" applyBorder="0" applyAlignment="0" applyProtection="0">
      <alignment vertical="center"/>
    </xf>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76" fillId="24" borderId="0" applyNumberFormat="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0" fillId="61" borderId="0" applyNumberFormat="0" applyFont="0" applyBorder="0" applyAlignment="0" applyProtection="0">
      <alignment horizontal="right"/>
    </xf>
    <xf numFmtId="0" fontId="68" fillId="22" borderId="0" applyNumberFormat="0" applyBorder="0" applyAlignment="0" applyProtection="0">
      <alignment vertical="center"/>
    </xf>
    <xf numFmtId="0" fontId="0" fillId="61" borderId="0" applyNumberFormat="0" applyFont="0" applyBorder="0" applyAlignment="0" applyProtection="0">
      <alignment horizontal="right"/>
    </xf>
    <xf numFmtId="0" fontId="76" fillId="24" borderId="0" applyNumberFormat="0" applyBorder="0" applyAlignment="0" applyProtection="0">
      <alignment vertical="center"/>
    </xf>
    <xf numFmtId="0" fontId="76" fillId="24" borderId="0" applyNumberFormat="0" applyBorder="0" applyAlignment="0" applyProtection="0">
      <alignment vertical="center"/>
    </xf>
    <xf numFmtId="0" fontId="76" fillId="24"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106" fillId="31" borderId="0" applyNumberFormat="0" applyBorder="0" applyAlignment="0" applyProtection="0">
      <alignment vertical="center"/>
    </xf>
    <xf numFmtId="0" fontId="76" fillId="26" borderId="0" applyNumberFormat="0" applyBorder="0" applyAlignment="0" applyProtection="0">
      <alignment vertical="center"/>
    </xf>
    <xf numFmtId="0" fontId="106" fillId="31" borderId="0" applyNumberFormat="0" applyBorder="0" applyAlignment="0" applyProtection="0">
      <alignment vertical="center"/>
    </xf>
    <xf numFmtId="0" fontId="74" fillId="0" borderId="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179" fontId="31" fillId="27" borderId="0"/>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104" fillId="0" borderId="0" applyNumberFormat="0" applyFill="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76" fillId="63" borderId="0" applyNumberFormat="0" applyBorder="0" applyAlignment="0" applyProtection="0">
      <alignment vertical="center"/>
    </xf>
    <xf numFmtId="0" fontId="74" fillId="0" borderId="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76" fillId="63" borderId="0" applyNumberFormat="0" applyBorder="0" applyAlignment="0" applyProtection="0">
      <alignment vertical="center"/>
    </xf>
    <xf numFmtId="0" fontId="76" fillId="63" borderId="0" applyNumberFormat="0" applyBorder="0" applyAlignment="0" applyProtection="0">
      <alignment vertical="center"/>
    </xf>
    <xf numFmtId="9" fontId="31" fillId="0" borderId="0" applyFont="0" applyFill="0" applyBorder="0" applyAlignment="0" applyProtection="0"/>
    <xf numFmtId="0" fontId="76" fillId="63" borderId="0" applyNumberFormat="0" applyBorder="0" applyAlignment="0" applyProtection="0">
      <alignment vertical="center"/>
    </xf>
    <xf numFmtId="0" fontId="100" fillId="0" borderId="0">
      <alignment horizontal="center" wrapText="1"/>
      <protection locked="0"/>
    </xf>
    <xf numFmtId="202" fontId="31" fillId="0" borderId="0" applyFill="0" applyBorder="0" applyAlignment="0"/>
    <xf numFmtId="202" fontId="31" fillId="0" borderId="0" applyFill="0" applyBorder="0" applyAlignment="0"/>
    <xf numFmtId="0" fontId="0" fillId="0" borderId="0" applyNumberFormat="0" applyFill="0" applyBorder="0" applyAlignment="0" applyProtection="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0" fontId="67" fillId="0" borderId="0">
      <alignment vertical="center"/>
    </xf>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0" fontId="106" fillId="31" borderId="0" applyNumberFormat="0" applyBorder="0" applyAlignment="0" applyProtection="0">
      <alignment vertical="center"/>
    </xf>
    <xf numFmtId="217" fontId="31" fillId="0" borderId="0" applyFont="0" applyFill="0" applyBorder="0" applyAlignment="0" applyProtection="0"/>
    <xf numFmtId="0" fontId="0" fillId="0" borderId="0" applyNumberFormat="0" applyFill="0" applyBorder="0" applyAlignment="0" applyProtection="0"/>
    <xf numFmtId="202" fontId="31" fillId="0" borderId="0" applyFill="0" applyBorder="0" applyAlignment="0"/>
    <xf numFmtId="202" fontId="31" fillId="0" borderId="0" applyFill="0" applyBorder="0" applyAlignment="0"/>
    <xf numFmtId="206" fontId="0" fillId="0" borderId="0" applyFill="0" applyBorder="0" applyAlignment="0"/>
    <xf numFmtId="206" fontId="0" fillId="0" borderId="0" applyFill="0" applyBorder="0" applyAlignment="0"/>
    <xf numFmtId="206" fontId="0"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3" fontId="31" fillId="0" borderId="0" applyFill="0" applyBorder="0" applyAlignment="0"/>
    <xf numFmtId="203" fontId="31" fillId="0" borderId="0" applyFill="0" applyBorder="0" applyAlignment="0"/>
    <xf numFmtId="203" fontId="31" fillId="0" borderId="0" applyFill="0" applyBorder="0" applyAlignment="0"/>
    <xf numFmtId="203" fontId="31" fillId="0" borderId="0" applyFill="0" applyBorder="0" applyAlignment="0"/>
    <xf numFmtId="203" fontId="31" fillId="0" borderId="0" applyFill="0" applyBorder="0" applyAlignment="0"/>
    <xf numFmtId="202" fontId="31" fillId="0" borderId="0" applyFill="0" applyBorder="0" applyAlignment="0"/>
    <xf numFmtId="203"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202" fontId="31" fillId="0" borderId="0" applyFill="0" applyBorder="0" applyAlignment="0"/>
    <xf numFmtId="0" fontId="101" fillId="62" borderId="0" applyNumberFormat="0" applyBorder="0" applyAlignment="0" applyProtection="0">
      <alignment vertical="center"/>
    </xf>
    <xf numFmtId="202" fontId="31" fillId="0" borderId="0" applyFill="0" applyBorder="0" applyAlignment="0"/>
    <xf numFmtId="0" fontId="51" fillId="0" borderId="8">
      <alignment horizontal="left" vertical="center"/>
    </xf>
    <xf numFmtId="0" fontId="107" fillId="0" borderId="0"/>
    <xf numFmtId="0" fontId="108" fillId="0" borderId="0" applyFill="0" applyBorder="0">
      <alignment horizontal="right"/>
    </xf>
    <xf numFmtId="0" fontId="109" fillId="0" borderId="34"/>
    <xf numFmtId="0" fontId="0" fillId="0" borderId="0" applyFill="0" applyBorder="0">
      <alignment horizontal="right"/>
    </xf>
    <xf numFmtId="0" fontId="109" fillId="0" borderId="34"/>
    <xf numFmtId="0" fontId="0" fillId="0" borderId="0" applyFill="0" applyBorder="0">
      <alignment horizontal="right"/>
    </xf>
    <xf numFmtId="0" fontId="0" fillId="0" borderId="0" applyFill="0" applyBorder="0">
      <alignment horizontal="right"/>
    </xf>
    <xf numFmtId="0" fontId="110" fillId="0" borderId="35" applyNumberFormat="0" applyFill="0" applyAlignment="0" applyProtection="0">
      <alignment vertical="center"/>
    </xf>
    <xf numFmtId="0" fontId="111" fillId="0" borderId="6">
      <alignment horizontal="center"/>
    </xf>
    <xf numFmtId="191" fontId="69" fillId="0" borderId="0"/>
    <xf numFmtId="10" fontId="53" fillId="2" borderId="1" applyNumberFormat="0" applyBorder="0" applyAlignment="0" applyProtection="0"/>
    <xf numFmtId="10" fontId="53" fillId="2" borderId="1" applyNumberFormat="0" applyBorder="0" applyAlignment="0" applyProtection="0"/>
    <xf numFmtId="191" fontId="69" fillId="0" borderId="0"/>
    <xf numFmtId="191" fontId="69" fillId="0" borderId="0"/>
    <xf numFmtId="191" fontId="69" fillId="0" borderId="0"/>
    <xf numFmtId="191" fontId="69" fillId="0" borderId="0"/>
    <xf numFmtId="191" fontId="69" fillId="0" borderId="0"/>
    <xf numFmtId="191" fontId="69" fillId="0" borderId="0"/>
    <xf numFmtId="191" fontId="69" fillId="0" borderId="0"/>
    <xf numFmtId="0" fontId="31" fillId="0" borderId="0">
      <alignment vertical="center"/>
    </xf>
    <xf numFmtId="216" fontId="69" fillId="0" borderId="0" applyFont="0" applyFill="0" applyBorder="0" applyAlignment="0" applyProtection="0"/>
    <xf numFmtId="0" fontId="31" fillId="0" borderId="0"/>
    <xf numFmtId="190" fontId="69" fillId="0" borderId="0" applyFont="0" applyFill="0" applyBorder="0" applyAlignment="0" applyProtection="0"/>
    <xf numFmtId="0" fontId="0" fillId="16" borderId="37" applyNumberFormat="0" applyFont="0" applyAlignment="0" applyProtection="0">
      <alignment vertical="center"/>
    </xf>
    <xf numFmtId="211" fontId="2" fillId="0" borderId="0"/>
    <xf numFmtId="0" fontId="113" fillId="0" borderId="0" applyNumberFormat="0" applyAlignment="0">
      <alignment horizontal="left"/>
    </xf>
    <xf numFmtId="0" fontId="114" fillId="0" borderId="0" applyNumberFormat="0" applyAlignment="0"/>
    <xf numFmtId="215" fontId="31" fillId="0" borderId="0" applyFont="0" applyFill="0" applyBorder="0" applyAlignment="0" applyProtection="0"/>
    <xf numFmtId="179" fontId="31" fillId="27" borderId="0"/>
    <xf numFmtId="0" fontId="115" fillId="0" borderId="0" applyNumberFormat="0" applyAlignment="0">
      <alignment horizontal="left"/>
    </xf>
    <xf numFmtId="0" fontId="98" fillId="42" borderId="0" applyNumberFormat="0" applyBorder="0" applyAlignment="0" applyProtection="0">
      <alignment vertical="center"/>
    </xf>
    <xf numFmtId="179" fontId="31" fillId="27" borderId="0"/>
    <xf numFmtId="0" fontId="53" fillId="7" borderId="1"/>
    <xf numFmtId="0" fontId="98" fillId="42" borderId="0" applyNumberFormat="0" applyBorder="0" applyAlignment="0" applyProtection="0">
      <alignment vertical="center"/>
    </xf>
    <xf numFmtId="179" fontId="31" fillId="27" borderId="0"/>
    <xf numFmtId="0" fontId="53" fillId="7" borderId="1"/>
    <xf numFmtId="195" fontId="0" fillId="0" borderId="0" applyFont="0" applyFill="0" applyBorder="0" applyAlignment="0" applyProtection="0"/>
    <xf numFmtId="0" fontId="69" fillId="0" borderId="0">
      <protection locked="0"/>
    </xf>
    <xf numFmtId="200" fontId="80" fillId="0" borderId="0">
      <alignment horizontal="right"/>
    </xf>
    <xf numFmtId="0" fontId="69" fillId="0" borderId="0"/>
    <xf numFmtId="0" fontId="53" fillId="22" borderId="0" applyNumberFormat="0" applyBorder="0" applyAlignment="0" applyProtection="0"/>
    <xf numFmtId="0" fontId="116" fillId="0" borderId="0">
      <alignment horizontal="left"/>
    </xf>
    <xf numFmtId="0" fontId="68" fillId="26" borderId="0" applyNumberFormat="0" applyBorder="0" applyAlignment="0" applyProtection="0">
      <alignment vertical="center"/>
    </xf>
    <xf numFmtId="0" fontId="51" fillId="0" borderId="38" applyNumberFormat="0" applyAlignment="0" applyProtection="0">
      <alignment horizontal="left" vertical="center"/>
    </xf>
    <xf numFmtId="0" fontId="68" fillId="26" borderId="0" applyNumberFormat="0" applyBorder="0" applyAlignment="0" applyProtection="0">
      <alignment vertical="center"/>
    </xf>
    <xf numFmtId="0" fontId="51" fillId="0" borderId="8">
      <alignment horizontal="left" vertical="center"/>
    </xf>
    <xf numFmtId="0" fontId="31" fillId="0" borderId="0">
      <alignmen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39" fontId="31" fillId="0" borderId="0"/>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39" fontId="31" fillId="0" borderId="0"/>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68" fillId="26" borderId="0" applyNumberFormat="0" applyBorder="0" applyAlignment="0" applyProtection="0">
      <alignmen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0" fillId="0" borderId="0" applyNumberFormat="0" applyFill="0" applyBorder="0" applyAlignment="0" applyProtection="0"/>
    <xf numFmtId="0" fontId="51" fillId="0" borderId="8">
      <alignment horizontal="left" vertical="center"/>
    </xf>
    <xf numFmtId="0" fontId="51" fillId="0" borderId="8">
      <alignment horizontal="left" vertical="center"/>
    </xf>
    <xf numFmtId="0" fontId="0" fillId="0" borderId="0" applyNumberFormat="0" applyFill="0" applyBorder="0" applyAlignment="0" applyProtection="0"/>
    <xf numFmtId="0" fontId="51" fillId="0" borderId="8">
      <alignment horizontal="left" vertical="center"/>
    </xf>
    <xf numFmtId="0" fontId="68" fillId="26" borderId="0" applyNumberFormat="0" applyBorder="0" applyAlignment="0" applyProtection="0">
      <alignmen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51" fillId="0" borderId="8">
      <alignment horizontal="left" vertical="center"/>
    </xf>
    <xf numFmtId="0" fontId="117" fillId="0" borderId="0" applyNumberFormat="0" applyFill="0" applyBorder="0" applyAlignment="0" applyProtection="0">
      <alignment vertical="center"/>
    </xf>
    <xf numFmtId="0" fontId="51" fillId="0" borderId="8">
      <alignment horizontal="left" vertical="center"/>
    </xf>
    <xf numFmtId="43" fontId="70" fillId="0" borderId="0" applyFont="0" applyFill="0" applyBorder="0" applyAlignment="0" applyProtection="0">
      <alignment vertical="center"/>
    </xf>
    <xf numFmtId="10" fontId="53" fillId="2" borderId="1" applyNumberFormat="0" applyBorder="0" applyAlignment="0" applyProtection="0"/>
    <xf numFmtId="0" fontId="68" fillId="35" borderId="0" applyNumberFormat="0" applyBorder="0" applyAlignment="0" applyProtection="0">
      <alignment vertical="center"/>
    </xf>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0" fontId="31" fillId="0" borderId="0" applyNumberFormat="0" applyFill="0" applyBorder="0" applyAlignment="0" applyProtection="0">
      <alignment horizontal="left"/>
    </xf>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0" fontId="67" fillId="0" borderId="0">
      <alignment vertical="center"/>
    </xf>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43" fontId="70" fillId="0" borderId="0" applyFont="0" applyFill="0" applyBorder="0" applyAlignment="0" applyProtection="0">
      <alignment vertical="center"/>
    </xf>
    <xf numFmtId="0" fontId="53" fillId="2" borderId="1" applyNumberFormat="0" applyBorder="0" applyAlignment="0" applyProtection="0"/>
    <xf numFmtId="43" fontId="70" fillId="0" borderId="0" applyFont="0" applyFill="0" applyBorder="0" applyAlignment="0" applyProtection="0">
      <alignment vertical="center"/>
    </xf>
    <xf numFmtId="10" fontId="53" fillId="2" borderId="1" applyNumberFormat="0" applyBorder="0" applyAlignment="0" applyProtection="0"/>
    <xf numFmtId="43" fontId="70" fillId="0" borderId="0" applyFont="0" applyFill="0" applyBorder="0" applyAlignment="0" applyProtection="0">
      <alignment vertical="center"/>
    </xf>
    <xf numFmtId="0" fontId="53" fillId="2" borderId="1" applyNumberFormat="0" applyBorder="0" applyAlignment="0" applyProtection="0"/>
    <xf numFmtId="43" fontId="70" fillId="0" borderId="0" applyFont="0" applyFill="0" applyBorder="0" applyAlignment="0" applyProtection="0">
      <alignment vertical="center"/>
    </xf>
    <xf numFmtId="10" fontId="53" fillId="2" borderId="1" applyNumberFormat="0" applyBorder="0" applyAlignment="0" applyProtection="0"/>
    <xf numFmtId="0" fontId="53" fillId="2" borderId="1" applyNumberFormat="0" applyBorder="0" applyAlignment="0" applyProtection="0"/>
    <xf numFmtId="0" fontId="53" fillId="2" borderId="1" applyNumberFormat="0" applyBorder="0" applyAlignment="0" applyProtection="0"/>
    <xf numFmtId="0" fontId="74" fillId="0" borderId="0">
      <alignment vertical="center"/>
    </xf>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10" fontId="53" fillId="2" borderId="1" applyNumberFormat="0" applyBorder="0" applyAlignment="0" applyProtection="0"/>
    <xf numFmtId="43" fontId="31" fillId="0" borderId="0" applyFont="0" applyFill="0" applyBorder="0" applyAlignment="0" applyProtection="0"/>
    <xf numFmtId="10" fontId="53" fillId="2" borderId="1" applyNumberFormat="0" applyBorder="0" applyAlignment="0" applyProtection="0"/>
    <xf numFmtId="43" fontId="70" fillId="0" borderId="0" applyFont="0" applyFill="0" applyBorder="0" applyAlignment="0" applyProtection="0">
      <alignment vertical="center"/>
    </xf>
    <xf numFmtId="10" fontId="53" fillId="16" borderId="1" applyNumberFormat="0" applyBorder="0" applyAlignment="0" applyProtection="0"/>
    <xf numFmtId="43" fontId="70" fillId="0" borderId="0" applyFont="0" applyFill="0" applyBorder="0" applyAlignment="0" applyProtection="0">
      <alignment vertical="center"/>
    </xf>
    <xf numFmtId="10" fontId="53" fillId="2" borderId="1" applyNumberFormat="0" applyBorder="0" applyAlignment="0" applyProtection="0"/>
    <xf numFmtId="43" fontId="70" fillId="0" borderId="0" applyFont="0" applyFill="0" applyBorder="0" applyAlignment="0" applyProtection="0">
      <alignment vertical="center"/>
    </xf>
    <xf numFmtId="10" fontId="53" fillId="16" borderId="1" applyNumberFormat="0" applyBorder="0" applyAlignment="0" applyProtection="0"/>
    <xf numFmtId="43" fontId="70" fillId="0" borderId="0" applyFont="0" applyFill="0" applyBorder="0" applyAlignment="0" applyProtection="0">
      <alignment vertical="center"/>
    </xf>
    <xf numFmtId="10" fontId="53" fillId="2" borderId="1" applyNumberFormat="0" applyBorder="0" applyAlignment="0" applyProtection="0"/>
    <xf numFmtId="9" fontId="31" fillId="0" borderId="0" applyFont="0" applyFill="0" applyBorder="0" applyAlignment="0" applyProtection="0"/>
    <xf numFmtId="10" fontId="53" fillId="16" borderId="1" applyNumberFormat="0" applyBorder="0" applyAlignment="0" applyProtection="0"/>
    <xf numFmtId="9" fontId="31" fillId="0" borderId="0" applyFont="0" applyFill="0" applyBorder="0" applyAlignment="0" applyProtection="0"/>
    <xf numFmtId="10" fontId="53" fillId="16" borderId="1" applyNumberFormat="0" applyBorder="0" applyAlignment="0" applyProtection="0"/>
    <xf numFmtId="9" fontId="31" fillId="0" borderId="0" applyFont="0" applyFill="0" applyBorder="0" applyAlignment="0" applyProtection="0"/>
    <xf numFmtId="10" fontId="53" fillId="16" borderId="1" applyNumberFormat="0" applyBorder="0" applyAlignment="0" applyProtection="0"/>
    <xf numFmtId="43" fontId="70" fillId="0" borderId="0" applyFont="0" applyFill="0" applyBorder="0" applyAlignment="0" applyProtection="0">
      <alignment vertical="center"/>
    </xf>
    <xf numFmtId="10" fontId="53" fillId="2" borderId="1" applyNumberFormat="0" applyBorder="0" applyAlignment="0" applyProtection="0"/>
    <xf numFmtId="0" fontId="88" fillId="2" borderId="31" applyNumberFormat="0" applyAlignment="0" applyProtection="0">
      <alignment vertical="center"/>
    </xf>
    <xf numFmtId="43" fontId="70" fillId="0" borderId="0" applyFont="0" applyFill="0" applyBorder="0" applyAlignment="0" applyProtection="0">
      <alignment vertical="center"/>
    </xf>
    <xf numFmtId="0" fontId="74" fillId="0" borderId="0">
      <alignment vertical="center"/>
    </xf>
    <xf numFmtId="10" fontId="53" fillId="2" borderId="1" applyNumberFormat="0" applyBorder="0" applyAlignment="0" applyProtection="0"/>
    <xf numFmtId="43" fontId="70" fillId="0" borderId="0" applyFont="0" applyFill="0" applyBorder="0" applyAlignment="0" applyProtection="0">
      <alignment vertical="center"/>
    </xf>
    <xf numFmtId="0" fontId="74" fillId="0" borderId="0">
      <alignment vertical="center"/>
    </xf>
    <xf numFmtId="10" fontId="53" fillId="2" borderId="1" applyNumberFormat="0" applyBorder="0" applyAlignment="0" applyProtection="0"/>
    <xf numFmtId="43" fontId="70" fillId="0" borderId="0" applyFont="0" applyFill="0" applyBorder="0" applyAlignment="0" applyProtection="0">
      <alignment vertical="center"/>
    </xf>
    <xf numFmtId="0" fontId="31" fillId="0" borderId="0"/>
    <xf numFmtId="0" fontId="74" fillId="0" borderId="0">
      <alignment vertical="center"/>
    </xf>
    <xf numFmtId="10" fontId="53" fillId="2" borderId="1" applyNumberFormat="0" applyBorder="0" applyAlignment="0" applyProtection="0"/>
    <xf numFmtId="43" fontId="70" fillId="0" borderId="0" applyFont="0" applyFill="0" applyBorder="0" applyAlignment="0" applyProtection="0">
      <alignment vertical="center"/>
    </xf>
    <xf numFmtId="10" fontId="53" fillId="2" borderId="1" applyNumberFormat="0" applyBorder="0" applyAlignment="0" applyProtection="0"/>
    <xf numFmtId="0" fontId="74" fillId="0" borderId="0">
      <alignment vertical="center"/>
    </xf>
    <xf numFmtId="10" fontId="53" fillId="2" borderId="1" applyNumberFormat="0" applyBorder="0" applyAlignment="0" applyProtection="0"/>
    <xf numFmtId="0" fontId="31" fillId="0" borderId="0"/>
    <xf numFmtId="10" fontId="53" fillId="2" borderId="1" applyNumberFormat="0" applyBorder="0" applyAlignment="0" applyProtection="0"/>
    <xf numFmtId="0" fontId="31" fillId="0" borderId="0"/>
    <xf numFmtId="10" fontId="53" fillId="2" borderId="1" applyNumberFormat="0" applyBorder="0" applyAlignment="0" applyProtection="0"/>
    <xf numFmtId="179" fontId="31" fillId="23" borderId="0"/>
    <xf numFmtId="179" fontId="31" fillId="23" borderId="0"/>
    <xf numFmtId="179" fontId="31" fillId="23" borderId="0"/>
    <xf numFmtId="179" fontId="31" fillId="23" borderId="0"/>
    <xf numFmtId="179" fontId="31" fillId="23" borderId="0"/>
    <xf numFmtId="0" fontId="31" fillId="0"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0" fontId="74" fillId="0" borderId="0">
      <alignment vertical="center"/>
    </xf>
    <xf numFmtId="179" fontId="31" fillId="23" borderId="0"/>
    <xf numFmtId="0" fontId="67" fillId="0" borderId="0">
      <alignment vertical="center"/>
    </xf>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43" fontId="31" fillId="0" borderId="0" applyFont="0" applyFill="0" applyBorder="0" applyAlignment="0" applyProtection="0">
      <alignment vertical="center"/>
    </xf>
    <xf numFmtId="179" fontId="31" fillId="23" borderId="0"/>
    <xf numFmtId="179" fontId="31" fillId="23" borderId="0"/>
    <xf numFmtId="0" fontId="31" fillId="0"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0" fontId="31" fillId="16" borderId="37" applyNumberFormat="0" applyFont="0" applyAlignment="0" applyProtection="0">
      <alignment vertical="center"/>
    </xf>
    <xf numFmtId="179" fontId="31" fillId="23" borderId="0"/>
    <xf numFmtId="179" fontId="31" fillId="23" borderId="0"/>
    <xf numFmtId="0" fontId="118" fillId="64" borderId="39" applyNumberFormat="0" applyAlignment="0" applyProtection="0">
      <alignment vertical="center"/>
    </xf>
    <xf numFmtId="179" fontId="31" fillId="23" borderId="0"/>
    <xf numFmtId="0" fontId="74" fillId="0" borderId="0">
      <alignment vertical="center"/>
    </xf>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179" fontId="31" fillId="23" borderId="0"/>
    <xf numFmtId="0" fontId="31" fillId="16" borderId="37" applyNumberFormat="0" applyFont="0" applyAlignment="0" applyProtection="0">
      <alignment vertical="center"/>
    </xf>
    <xf numFmtId="0" fontId="0" fillId="61" borderId="0" applyNumberFormat="0" applyFont="0" applyBorder="0" applyAlignment="0" applyProtection="0">
      <alignment horizontal="right"/>
    </xf>
    <xf numFmtId="0" fontId="72" fillId="2" borderId="24" applyNumberFormat="0" applyAlignment="0" applyProtection="0">
      <alignment vertical="center"/>
    </xf>
    <xf numFmtId="0" fontId="82" fillId="0" borderId="28" applyNumberFormat="0" applyFill="0" applyAlignment="0" applyProtection="0">
      <alignment vertical="center"/>
    </xf>
    <xf numFmtId="38" fontId="119" fillId="0" borderId="0"/>
    <xf numFmtId="38" fontId="120" fillId="0" borderId="0"/>
    <xf numFmtId="38" fontId="121" fillId="0" borderId="0"/>
    <xf numFmtId="38" fontId="108" fillId="0" borderId="0"/>
    <xf numFmtId="0" fontId="80" fillId="0" borderId="0"/>
    <xf numFmtId="0" fontId="122" fillId="0" borderId="0"/>
    <xf numFmtId="0" fontId="80"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79" fontId="31" fillId="27" borderId="0"/>
    <xf numFmtId="179" fontId="31" fillId="27" borderId="0"/>
    <xf numFmtId="179" fontId="31" fillId="27" borderId="0"/>
    <xf numFmtId="179" fontId="31" fillId="27" borderId="0"/>
    <xf numFmtId="179" fontId="31" fillId="27" borderId="0"/>
    <xf numFmtId="0" fontId="98" fillId="42" borderId="0" applyNumberFormat="0" applyBorder="0" applyAlignment="0" applyProtection="0">
      <alignment vertical="center"/>
    </xf>
    <xf numFmtId="179" fontId="31" fillId="27" borderId="0"/>
    <xf numFmtId="0" fontId="105" fillId="42" borderId="0" applyNumberFormat="0" applyBorder="0" applyAlignment="0" applyProtection="0">
      <alignment vertical="center"/>
    </xf>
    <xf numFmtId="179" fontId="31" fillId="27" borderId="0"/>
    <xf numFmtId="0" fontId="105" fillId="42" borderId="0" applyNumberFormat="0" applyBorder="0" applyAlignment="0" applyProtection="0">
      <alignment vertical="center"/>
    </xf>
    <xf numFmtId="179" fontId="31" fillId="27" borderId="0"/>
    <xf numFmtId="179" fontId="31" fillId="27" borderId="0"/>
    <xf numFmtId="0" fontId="105" fillId="42" borderId="0" applyNumberFormat="0" applyBorder="0" applyAlignment="0" applyProtection="0">
      <alignment vertical="center"/>
    </xf>
    <xf numFmtId="0" fontId="74" fillId="0" borderId="0">
      <alignment vertical="center"/>
    </xf>
    <xf numFmtId="179" fontId="31" fillId="27" borderId="0"/>
    <xf numFmtId="0" fontId="31" fillId="0" borderId="0">
      <alignment vertical="center"/>
    </xf>
    <xf numFmtId="0" fontId="0" fillId="0" borderId="0" applyNumberFormat="0" applyFill="0" applyBorder="0" applyAlignment="0" applyProtection="0"/>
    <xf numFmtId="179" fontId="31" fillId="27" borderId="0"/>
    <xf numFmtId="0" fontId="0" fillId="0" borderId="0" applyNumberFormat="0" applyFill="0" applyBorder="0" applyAlignment="0" applyProtection="0"/>
    <xf numFmtId="179" fontId="31" fillId="27" borderId="0"/>
    <xf numFmtId="0" fontId="75" fillId="0" borderId="40" applyNumberFormat="0" applyFill="0" applyAlignment="0" applyProtection="0">
      <alignment vertical="center"/>
    </xf>
    <xf numFmtId="179" fontId="31" fillId="27" borderId="0"/>
    <xf numFmtId="0" fontId="75" fillId="0" borderId="40" applyNumberFormat="0" applyFill="0" applyAlignment="0" applyProtection="0">
      <alignment vertical="center"/>
    </xf>
    <xf numFmtId="179" fontId="31" fillId="27" borderId="0"/>
    <xf numFmtId="179" fontId="31" fillId="27" borderId="0"/>
    <xf numFmtId="179" fontId="31" fillId="27" borderId="0"/>
    <xf numFmtId="179" fontId="31" fillId="27" borderId="0"/>
    <xf numFmtId="0" fontId="123" fillId="0" borderId="41" applyNumberFormat="0" applyFill="0" applyAlignment="0" applyProtection="0">
      <alignment vertical="center"/>
    </xf>
    <xf numFmtId="179" fontId="31" fillId="27" borderId="0"/>
    <xf numFmtId="179" fontId="31" fillId="27" borderId="0"/>
    <xf numFmtId="179" fontId="31" fillId="27" borderId="0"/>
    <xf numFmtId="179" fontId="31" fillId="27" borderId="0"/>
    <xf numFmtId="179" fontId="31" fillId="27" borderId="0"/>
    <xf numFmtId="179" fontId="31" fillId="27" borderId="0"/>
    <xf numFmtId="0" fontId="74" fillId="0" borderId="0">
      <alignment vertical="center"/>
    </xf>
    <xf numFmtId="179" fontId="31" fillId="27" borderId="0"/>
    <xf numFmtId="179" fontId="31" fillId="27" borderId="0"/>
    <xf numFmtId="179" fontId="31" fillId="27" borderId="0"/>
    <xf numFmtId="179" fontId="31" fillId="27" borderId="0"/>
    <xf numFmtId="179" fontId="31" fillId="27" borderId="0"/>
    <xf numFmtId="179" fontId="31" fillId="27" borderId="0"/>
    <xf numFmtId="179" fontId="31" fillId="27" borderId="0"/>
    <xf numFmtId="179" fontId="31" fillId="27" borderId="0"/>
    <xf numFmtId="179" fontId="31" fillId="27" borderId="0"/>
    <xf numFmtId="179" fontId="31" fillId="27" borderId="0"/>
    <xf numFmtId="208" fontId="31" fillId="0" borderId="0" applyNumberFormat="0" applyFill="0" applyBorder="0" applyAlignment="0" applyProtection="0">
      <alignment horizontal="left"/>
    </xf>
    <xf numFmtId="179" fontId="31" fillId="27" borderId="0"/>
    <xf numFmtId="179" fontId="31" fillId="27" borderId="0"/>
    <xf numFmtId="179" fontId="31" fillId="27" borderId="0"/>
    <xf numFmtId="0" fontId="74" fillId="0" borderId="0"/>
    <xf numFmtId="208" fontId="31" fillId="0" borderId="0" applyNumberFormat="0" applyFill="0" applyBorder="0" applyAlignment="0" applyProtection="0">
      <alignment horizontal="left"/>
    </xf>
    <xf numFmtId="179" fontId="31" fillId="27" borderId="0"/>
    <xf numFmtId="179" fontId="31" fillId="27" borderId="0"/>
    <xf numFmtId="179" fontId="31" fillId="27" borderId="0"/>
    <xf numFmtId="179" fontId="31" fillId="27" borderId="0"/>
    <xf numFmtId="179" fontId="31" fillId="27" borderId="0"/>
    <xf numFmtId="179" fontId="31" fillId="27" borderId="0"/>
    <xf numFmtId="179" fontId="31" fillId="27" borderId="0"/>
    <xf numFmtId="0" fontId="69" fillId="0" borderId="0"/>
    <xf numFmtId="179" fontId="31" fillId="27" borderId="0"/>
    <xf numFmtId="0" fontId="67" fillId="0" borderId="0">
      <alignment vertical="center"/>
    </xf>
    <xf numFmtId="179" fontId="31" fillId="27" borderId="0"/>
    <xf numFmtId="179" fontId="31" fillId="27" borderId="0"/>
    <xf numFmtId="208" fontId="31" fillId="0" borderId="0" applyNumberFormat="0" applyFill="0" applyBorder="0" applyAlignment="0" applyProtection="0">
      <alignment horizontal="left"/>
    </xf>
    <xf numFmtId="179" fontId="31" fillId="27" borderId="0"/>
    <xf numFmtId="208" fontId="31" fillId="0" borderId="0" applyNumberFormat="0" applyFill="0" applyBorder="0" applyAlignment="0" applyProtection="0">
      <alignment horizontal="left"/>
    </xf>
    <xf numFmtId="179" fontId="31" fillId="27" borderId="0"/>
    <xf numFmtId="179" fontId="31" fillId="27" borderId="0"/>
    <xf numFmtId="179" fontId="31" fillId="27" borderId="0"/>
    <xf numFmtId="179" fontId="31" fillId="27" borderId="0"/>
    <xf numFmtId="0" fontId="0" fillId="0" borderId="0" applyNumberFormat="0" applyFill="0" applyBorder="0" applyAlignment="0" applyProtection="0"/>
    <xf numFmtId="179" fontId="31" fillId="27" borderId="0"/>
    <xf numFmtId="0" fontId="67" fillId="0" borderId="0">
      <alignment vertical="center"/>
    </xf>
    <xf numFmtId="179" fontId="31" fillId="27" borderId="0"/>
    <xf numFmtId="179" fontId="31" fillId="27" borderId="0"/>
    <xf numFmtId="179" fontId="31" fillId="27" borderId="0"/>
    <xf numFmtId="179" fontId="31" fillId="27" borderId="0"/>
    <xf numFmtId="179" fontId="31" fillId="27" borderId="0"/>
    <xf numFmtId="0" fontId="0" fillId="0" borderId="0" applyNumberFormat="0" applyFill="0" applyBorder="0" applyAlignment="0" applyProtection="0"/>
    <xf numFmtId="179" fontId="31" fillId="27" borderId="0"/>
    <xf numFmtId="179" fontId="31" fillId="27" borderId="0"/>
    <xf numFmtId="179" fontId="31" fillId="27" borderId="0"/>
    <xf numFmtId="43" fontId="70" fillId="0" borderId="0" applyFont="0" applyFill="0" applyBorder="0" applyAlignment="0" applyProtection="0">
      <alignment vertical="center"/>
    </xf>
    <xf numFmtId="184" fontId="31" fillId="0" borderId="0" applyFont="0" applyFill="0" applyBorder="0" applyAlignment="0" applyProtection="0"/>
    <xf numFmtId="210" fontId="31" fillId="0" borderId="0" applyFont="0" applyFill="0" applyBorder="0" applyAlignment="0" applyProtection="0"/>
    <xf numFmtId="205" fontId="31" fillId="0" borderId="0" applyFont="0" applyFill="0" applyBorder="0" applyAlignment="0" applyProtection="0"/>
    <xf numFmtId="183" fontId="31" fillId="0" borderId="0" applyFont="0" applyFill="0" applyBorder="0" applyAlignment="0" applyProtection="0"/>
    <xf numFmtId="219" fontId="69" fillId="0" borderId="0" applyFont="0" applyFill="0" applyBorder="0" applyAlignment="0" applyProtection="0"/>
    <xf numFmtId="0" fontId="31" fillId="0" borderId="0"/>
    <xf numFmtId="204" fontId="69" fillId="0" borderId="0" applyFont="0" applyFill="0" applyBorder="0" applyAlignment="0" applyProtection="0"/>
    <xf numFmtId="0" fontId="2" fillId="0" borderId="0"/>
    <xf numFmtId="37" fontId="124"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39" fontId="31" fillId="0" borderId="0"/>
    <xf numFmtId="0" fontId="67" fillId="0" borderId="0">
      <alignment vertical="center"/>
    </xf>
    <xf numFmtId="39" fontId="31" fillId="0" borderId="0"/>
    <xf numFmtId="0" fontId="74" fillId="0" borderId="0">
      <alignment vertical="center"/>
    </xf>
    <xf numFmtId="39" fontId="31" fillId="0" borderId="0"/>
    <xf numFmtId="220" fontId="125" fillId="0" borderId="0"/>
    <xf numFmtId="0" fontId="101" fillId="62" borderId="0" applyNumberFormat="0" applyBorder="0" applyAlignment="0" applyProtection="0">
      <alignment vertical="center"/>
    </xf>
    <xf numFmtId="39" fontId="31" fillId="0" borderId="0"/>
    <xf numFmtId="0" fontId="74" fillId="0" borderId="0">
      <alignment vertical="center"/>
    </xf>
    <xf numFmtId="0" fontId="101" fillId="62" borderId="0" applyNumberFormat="0" applyBorder="0" applyAlignment="0" applyProtection="0">
      <alignment vertical="center"/>
    </xf>
    <xf numFmtId="39" fontId="31" fillId="0" borderId="0"/>
    <xf numFmtId="0" fontId="67" fillId="0" borderId="0">
      <alignment vertical="center"/>
    </xf>
    <xf numFmtId="0" fontId="101" fillId="62" borderId="0" applyNumberFormat="0" applyBorder="0" applyAlignment="0" applyProtection="0">
      <alignment vertical="center"/>
    </xf>
    <xf numFmtId="39" fontId="31" fillId="0" borderId="0"/>
    <xf numFmtId="39" fontId="31" fillId="0" borderId="0"/>
    <xf numFmtId="0" fontId="101" fillId="62" borderId="0" applyNumberFormat="0" applyBorder="0" applyAlignment="0" applyProtection="0">
      <alignment vertical="center"/>
    </xf>
    <xf numFmtId="39" fontId="31" fillId="0" borderId="0"/>
    <xf numFmtId="0" fontId="101" fillId="62" borderId="0" applyNumberFormat="0" applyBorder="0" applyAlignment="0" applyProtection="0">
      <alignment vertical="center"/>
    </xf>
    <xf numFmtId="39" fontId="31" fillId="0" borderId="0"/>
    <xf numFmtId="0" fontId="2" fillId="0" borderId="0"/>
    <xf numFmtId="0" fontId="2" fillId="0" borderId="0"/>
    <xf numFmtId="0" fontId="110" fillId="0" borderId="35" applyNumberFormat="0" applyFill="0" applyAlignment="0" applyProtection="0">
      <alignment vertical="center"/>
    </xf>
    <xf numFmtId="0" fontId="126" fillId="0" borderId="0"/>
    <xf numFmtId="190" fontId="69" fillId="0" borderId="0" applyFont="0" applyFill="0" applyBorder="0" applyAlignment="0" applyProtection="0"/>
    <xf numFmtId="216" fontId="69" fillId="0" borderId="0" applyFont="0" applyFill="0" applyBorder="0" applyAlignment="0" applyProtection="0"/>
    <xf numFmtId="0" fontId="0" fillId="0" borderId="0" applyNumberFormat="0" applyFill="0" applyBorder="0" applyAlignment="0" applyProtection="0"/>
    <xf numFmtId="0" fontId="70" fillId="0" borderId="0">
      <alignment vertical="center"/>
    </xf>
    <xf numFmtId="10" fontId="69" fillId="0" borderId="0" applyFont="0" applyFill="0" applyBorder="0" applyAlignment="0" applyProtection="0"/>
    <xf numFmtId="0" fontId="67" fillId="0" borderId="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0" fillId="0" borderId="0"/>
    <xf numFmtId="0" fontId="53" fillId="22" borderId="1"/>
    <xf numFmtId="0" fontId="0" fillId="0" borderId="0"/>
    <xf numFmtId="0" fontId="48" fillId="0" borderId="0" applyNumberFormat="0" applyFill="0" applyBorder="0" applyAlignment="0" applyProtection="0">
      <alignment vertical="center"/>
    </xf>
    <xf numFmtId="0" fontId="53" fillId="22" borderId="1"/>
    <xf numFmtId="0" fontId="69" fillId="0" borderId="0"/>
    <xf numFmtId="0" fontId="127" fillId="0" borderId="0" applyNumberFormat="0" applyFill="0" applyBorder="0" applyAlignment="0" applyProtection="0">
      <alignment vertical="center"/>
    </xf>
    <xf numFmtId="0" fontId="53" fillId="22" borderId="1"/>
    <xf numFmtId="0" fontId="69" fillId="0" borderId="0"/>
    <xf numFmtId="0" fontId="48" fillId="0" borderId="0" applyNumberFormat="0" applyFill="0" applyBorder="0" applyAlignment="0" applyProtection="0">
      <alignment vertical="center"/>
    </xf>
    <xf numFmtId="0" fontId="67" fillId="0" borderId="0">
      <alignment vertical="center"/>
    </xf>
    <xf numFmtId="0" fontId="53" fillId="22" borderId="1"/>
    <xf numFmtId="215" fontId="128" fillId="0" borderId="0"/>
    <xf numFmtId="0" fontId="74" fillId="0" borderId="0">
      <alignment vertical="center"/>
    </xf>
    <xf numFmtId="0" fontId="95"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190" fontId="69" fillId="0" borderId="1" applyNumberFormat="0"/>
    <xf numFmtId="0" fontId="31" fillId="0" borderId="0"/>
    <xf numFmtId="208" fontId="31" fillId="0" borderId="0" applyNumberFormat="0" applyFill="0" applyBorder="0" applyAlignment="0" applyProtection="0">
      <alignment horizontal="left"/>
    </xf>
    <xf numFmtId="43" fontId="70" fillId="0" borderId="0" applyFont="0" applyFill="0" applyBorder="0" applyAlignment="0" applyProtection="0">
      <alignment vertical="center"/>
    </xf>
    <xf numFmtId="0" fontId="74" fillId="0" borderId="0">
      <alignment vertical="center"/>
    </xf>
    <xf numFmtId="208" fontId="31" fillId="0" borderId="0" applyNumberFormat="0" applyFill="0" applyBorder="0" applyAlignment="0" applyProtection="0">
      <alignment horizontal="left"/>
    </xf>
    <xf numFmtId="0" fontId="31" fillId="0" borderId="0"/>
    <xf numFmtId="208" fontId="31" fillId="0" borderId="0" applyNumberFormat="0" applyFill="0" applyBorder="0" applyAlignment="0" applyProtection="0">
      <alignment horizontal="left"/>
    </xf>
    <xf numFmtId="43" fontId="31" fillId="0" borderId="0" applyFont="0" applyFill="0" applyBorder="0" applyAlignment="0" applyProtection="0"/>
    <xf numFmtId="0" fontId="31" fillId="0" borderId="0"/>
    <xf numFmtId="208" fontId="31" fillId="0" borderId="0" applyNumberFormat="0" applyFill="0" applyBorder="0" applyAlignment="0" applyProtection="0">
      <alignment horizontal="left"/>
    </xf>
    <xf numFmtId="43" fontId="31" fillId="0" borderId="0" applyFont="0" applyFill="0" applyBorder="0" applyAlignment="0" applyProtection="0"/>
    <xf numFmtId="43" fontId="70" fillId="0" borderId="0" applyFont="0" applyFill="0" applyBorder="0" applyAlignment="0" applyProtection="0">
      <alignment vertical="center"/>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43" fontId="31" fillId="0" borderId="0" applyFont="0" applyFill="0" applyBorder="0" applyAlignment="0" applyProtection="0"/>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43" fontId="31" fillId="0" borderId="0" applyFont="0" applyFill="0" applyBorder="0" applyAlignment="0" applyProtection="0"/>
    <xf numFmtId="208" fontId="31" fillId="0" borderId="0" applyNumberFormat="0" applyFill="0" applyBorder="0" applyAlignment="0" applyProtection="0">
      <alignment horizontal="left"/>
    </xf>
    <xf numFmtId="0" fontId="48" fillId="0" borderId="0" applyNumberFormat="0" applyFill="0" applyBorder="0" applyAlignment="0" applyProtection="0">
      <alignment vertical="center"/>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0" fillId="16" borderId="37" applyNumberFormat="0" applyFont="0" applyAlignment="0" applyProtection="0">
      <alignment vertical="center"/>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67" fillId="0" borderId="0">
      <alignment vertical="center"/>
    </xf>
    <xf numFmtId="0" fontId="31" fillId="0" borderId="0" applyNumberFormat="0" applyFill="0" applyBorder="0" applyAlignment="0" applyProtection="0">
      <alignment horizontal="left"/>
    </xf>
    <xf numFmtId="0" fontId="74" fillId="0" borderId="0"/>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0"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0" fontId="31" fillId="0" borderId="0"/>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208" fontId="31" fillId="0" borderId="0" applyNumberFormat="0" applyFill="0" applyBorder="0" applyAlignment="0" applyProtection="0">
      <alignment horizontal="left"/>
    </xf>
    <xf numFmtId="0" fontId="88" fillId="2" borderId="31" applyNumberFormat="0" applyAlignment="0" applyProtection="0">
      <alignment vertical="center"/>
    </xf>
    <xf numFmtId="0" fontId="31" fillId="0" borderId="0"/>
    <xf numFmtId="208" fontId="31" fillId="0" borderId="0" applyNumberFormat="0" applyFill="0" applyBorder="0" applyAlignment="0" applyProtection="0">
      <alignment horizontal="left"/>
    </xf>
    <xf numFmtId="0" fontId="102" fillId="0" borderId="0" applyNumberFormat="0" applyFill="0" applyBorder="0" applyAlignment="0" applyProtection="0"/>
    <xf numFmtId="0" fontId="69" fillId="0" borderId="0"/>
    <xf numFmtId="0" fontId="129" fillId="57" borderId="0" applyNumberFormat="0"/>
    <xf numFmtId="0" fontId="118" fillId="64" borderId="39" applyNumberFormat="0" applyAlignment="0" applyProtection="0">
      <alignment vertical="center"/>
    </xf>
    <xf numFmtId="0" fontId="0" fillId="0" borderId="0"/>
    <xf numFmtId="0" fontId="0" fillId="0" borderId="0" applyNumberFormat="0" applyFill="0" applyBorder="0" applyAlignment="0" applyProtection="0"/>
    <xf numFmtId="0" fontId="67" fillId="0" borderId="0">
      <alignment vertical="center"/>
    </xf>
    <xf numFmtId="0" fontId="130" fillId="0" borderId="1">
      <alignment horizontal="center"/>
    </xf>
    <xf numFmtId="0" fontId="67" fillId="0" borderId="0">
      <alignment vertical="center"/>
    </xf>
    <xf numFmtId="0" fontId="130" fillId="0" borderId="1">
      <alignment horizontal="center"/>
    </xf>
    <xf numFmtId="0" fontId="0" fillId="0" borderId="0" applyNumberFormat="0" applyFill="0" applyBorder="0" applyAlignment="0" applyProtection="0"/>
    <xf numFmtId="0" fontId="130" fillId="0" borderId="1">
      <alignment horizontal="center"/>
    </xf>
    <xf numFmtId="0" fontId="74" fillId="0" borderId="0"/>
    <xf numFmtId="0" fontId="130" fillId="0" borderId="1">
      <alignment horizontal="center"/>
    </xf>
    <xf numFmtId="0" fontId="130" fillId="0" borderId="0">
      <alignment horizontal="center" vertical="center"/>
    </xf>
    <xf numFmtId="0" fontId="131" fillId="0" borderId="0" applyNumberFormat="0" applyFill="0">
      <alignment horizontal="left" vertical="center"/>
    </xf>
    <xf numFmtId="0" fontId="131" fillId="0" borderId="0" applyNumberFormat="0" applyFill="0">
      <alignment horizontal="left" vertical="center"/>
    </xf>
    <xf numFmtId="0" fontId="131" fillId="0" borderId="0" applyNumberFormat="0" applyFill="0">
      <alignment horizontal="left" vertical="center"/>
    </xf>
    <xf numFmtId="0" fontId="131" fillId="0" borderId="0" applyNumberFormat="0" applyFill="0">
      <alignment horizontal="left" vertical="center"/>
    </xf>
    <xf numFmtId="0" fontId="109" fillId="0" borderId="0"/>
    <xf numFmtId="40" fontId="132" fillId="0" borderId="0" applyBorder="0">
      <alignment horizontal="right"/>
    </xf>
    <xf numFmtId="0" fontId="74" fillId="0" borderId="0">
      <alignment vertical="center"/>
    </xf>
    <xf numFmtId="9" fontId="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0" fillId="0" borderId="0" applyFont="0" applyFill="0" applyBorder="0" applyAlignment="0" applyProtection="0"/>
    <xf numFmtId="0" fontId="74" fillId="0" borderId="0">
      <alignmen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0" fillId="0" borderId="0" applyFont="0" applyFill="0" applyBorder="0" applyAlignment="0" applyProtection="0"/>
    <xf numFmtId="0" fontId="0" fillId="0" borderId="0" applyNumberFormat="0" applyFill="0" applyBorder="0" applyAlignment="0" applyProtection="0"/>
    <xf numFmtId="0" fontId="31" fillId="0" borderId="0"/>
    <xf numFmtId="9" fontId="0" fillId="0" borderId="0" applyFont="0" applyFill="0" applyBorder="0" applyAlignment="0" applyProtection="0"/>
    <xf numFmtId="0" fontId="67" fillId="0" borderId="0">
      <alignmen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72" fillId="2" borderId="24" applyNumberFormat="0" applyAlignment="0" applyProtection="0">
      <alignment vertical="center"/>
    </xf>
    <xf numFmtId="0" fontId="103" fillId="0" borderId="33" applyNumberFormat="0" applyFill="0" applyAlignment="0" applyProtection="0">
      <alignment vertical="center"/>
    </xf>
    <xf numFmtId="0" fontId="72" fillId="2" borderId="24" applyNumberFormat="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68" fillId="57" borderId="0" applyNumberFormat="0" applyBorder="0" applyAlignment="0" applyProtection="0">
      <alignment vertical="center"/>
    </xf>
    <xf numFmtId="0" fontId="82" fillId="0" borderId="28"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33"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33" fillId="0" borderId="35" applyNumberFormat="0" applyFill="0" applyAlignment="0" applyProtection="0">
      <alignment vertical="center"/>
    </xf>
    <xf numFmtId="0" fontId="133" fillId="0" borderId="35" applyNumberFormat="0" applyFill="0" applyAlignment="0" applyProtection="0">
      <alignment vertical="center"/>
    </xf>
    <xf numFmtId="0" fontId="133" fillId="0" borderId="35" applyNumberFormat="0" applyFill="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134" fillId="0" borderId="42" applyNumberFormat="0" applyFill="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75" fillId="0" borderId="40" applyNumberFormat="0" applyFill="0" applyAlignment="0" applyProtection="0">
      <alignment vertical="center"/>
    </xf>
    <xf numFmtId="0" fontId="134" fillId="0" borderId="42" applyNumberFormat="0" applyFill="0" applyAlignment="0" applyProtection="0">
      <alignment vertical="center"/>
    </xf>
    <xf numFmtId="0" fontId="134" fillId="0" borderId="42" applyNumberFormat="0" applyFill="0" applyAlignment="0" applyProtection="0">
      <alignment vertical="center"/>
    </xf>
    <xf numFmtId="0" fontId="134" fillId="0" borderId="42" applyNumberFormat="0" applyFill="0" applyAlignment="0" applyProtection="0">
      <alignment vertical="center"/>
    </xf>
    <xf numFmtId="43" fontId="0" fillId="0" borderId="0" applyFont="0" applyFill="0" applyBorder="0" applyAlignment="0" applyProtection="0"/>
    <xf numFmtId="0" fontId="75" fillId="0" borderId="0" applyNumberFormat="0" applyFill="0" applyBorder="0" applyAlignment="0" applyProtection="0">
      <alignment vertical="center"/>
    </xf>
    <xf numFmtId="43" fontId="31" fillId="0" borderId="0" applyFont="0" applyFill="0" applyBorder="0" applyAlignment="0" applyProtection="0"/>
    <xf numFmtId="0" fontId="75" fillId="0" borderId="0" applyNumberFormat="0" applyFill="0" applyBorder="0" applyAlignment="0" applyProtection="0">
      <alignment vertical="center"/>
    </xf>
    <xf numFmtId="43" fontId="31" fillId="0" borderId="0" applyFont="0" applyFill="0" applyBorder="0" applyAlignment="0" applyProtection="0"/>
    <xf numFmtId="0" fontId="75" fillId="0" borderId="0" applyNumberFormat="0" applyFill="0" applyBorder="0" applyAlignment="0" applyProtection="0">
      <alignment vertical="center"/>
    </xf>
    <xf numFmtId="43" fontId="31" fillId="0" borderId="0" applyFont="0" applyFill="0" applyBorder="0" applyAlignment="0" applyProtection="0"/>
    <xf numFmtId="0" fontId="134" fillId="0" borderId="0" applyNumberFormat="0" applyFill="0" applyBorder="0" applyAlignment="0" applyProtection="0">
      <alignment vertical="center"/>
    </xf>
    <xf numFmtId="192" fontId="31" fillId="0" borderId="0" applyFont="0" applyFill="0" applyBorder="0" applyAlignment="0" applyProtection="0"/>
    <xf numFmtId="0" fontId="75" fillId="0" borderId="0" applyNumberFormat="0" applyFill="0" applyBorder="0" applyAlignment="0" applyProtection="0">
      <alignment vertical="center"/>
    </xf>
    <xf numFmtId="192" fontId="31" fillId="0" borderId="0" applyFont="0" applyFill="0" applyBorder="0" applyAlignment="0" applyProtection="0"/>
    <xf numFmtId="0" fontId="75" fillId="0" borderId="0" applyNumberFormat="0" applyFill="0" applyBorder="0" applyAlignment="0" applyProtection="0">
      <alignment vertical="center"/>
    </xf>
    <xf numFmtId="192" fontId="31" fillId="0" borderId="0" applyFont="0" applyFill="0" applyBorder="0" applyAlignment="0" applyProtection="0"/>
    <xf numFmtId="0" fontId="134" fillId="0" borderId="0" applyNumberFormat="0" applyFill="0" applyBorder="0" applyAlignment="0" applyProtection="0">
      <alignment vertical="center"/>
    </xf>
    <xf numFmtId="43" fontId="31" fillId="0" borderId="0" applyFont="0" applyFill="0" applyBorder="0" applyAlignment="0" applyProtection="0"/>
    <xf numFmtId="0" fontId="134" fillId="0" borderId="0" applyNumberFormat="0" applyFill="0" applyBorder="0" applyAlignment="0" applyProtection="0">
      <alignment vertical="center"/>
    </xf>
    <xf numFmtId="43" fontId="31" fillId="0" borderId="0" applyFont="0" applyFill="0" applyBorder="0" applyAlignment="0" applyProtection="0"/>
    <xf numFmtId="0" fontId="134"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74"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52" fillId="0" borderId="0" applyFont="0" applyFill="0" applyBorder="0" applyAlignment="0" applyProtection="0"/>
    <xf numFmtId="0" fontId="99" fillId="40" borderId="0" applyNumberFormat="0" applyBorder="0" applyAlignment="0" applyProtection="0">
      <alignment vertical="center"/>
    </xf>
    <xf numFmtId="0" fontId="86" fillId="40" borderId="0" applyNumberFormat="0" applyBorder="0" applyAlignment="0" applyProtection="0">
      <alignment vertical="center"/>
    </xf>
    <xf numFmtId="0" fontId="67" fillId="0" borderId="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99" fillId="40"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99" fillId="40" borderId="0" applyNumberFormat="0" applyBorder="0" applyAlignment="0" applyProtection="0">
      <alignment vertical="center"/>
    </xf>
    <xf numFmtId="0" fontId="101" fillId="62" borderId="0" applyNumberFormat="0" applyBorder="0" applyAlignment="0" applyProtection="0">
      <alignment vertical="center"/>
    </xf>
    <xf numFmtId="0" fontId="0" fillId="0" borderId="0" applyNumberFormat="0" applyFill="0" applyBorder="0" applyAlignment="0" applyProtection="0"/>
    <xf numFmtId="0" fontId="67" fillId="0" borderId="0">
      <alignment vertical="center"/>
    </xf>
    <xf numFmtId="0" fontId="67" fillId="0" borderId="0">
      <alignment vertical="center"/>
    </xf>
    <xf numFmtId="0" fontId="69" fillId="0" borderId="0"/>
    <xf numFmtId="0" fontId="67" fillId="0" borderId="0">
      <alignment vertical="center"/>
    </xf>
    <xf numFmtId="0" fontId="69" fillId="0" borderId="0"/>
    <xf numFmtId="0" fontId="67" fillId="0" borderId="0">
      <alignment vertical="center"/>
    </xf>
    <xf numFmtId="0" fontId="67" fillId="0" borderId="0">
      <alignment vertical="center"/>
    </xf>
    <xf numFmtId="0" fontId="0" fillId="0" borderId="0" applyNumberFormat="0" applyFill="0" applyBorder="0" applyAlignment="0" applyProtection="0"/>
    <xf numFmtId="0" fontId="67" fillId="0" borderId="0">
      <alignment vertical="center"/>
    </xf>
    <xf numFmtId="0" fontId="7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7" fillId="0" borderId="0">
      <alignment vertical="center"/>
    </xf>
    <xf numFmtId="0" fontId="69" fillId="0" borderId="0"/>
    <xf numFmtId="0" fontId="67" fillId="0" borderId="0">
      <alignment vertical="center"/>
    </xf>
    <xf numFmtId="0" fontId="67" fillId="0" borderId="0">
      <alignment vertical="center"/>
    </xf>
    <xf numFmtId="0" fontId="74" fillId="0" borderId="0">
      <alignment vertical="center"/>
    </xf>
    <xf numFmtId="0" fontId="69" fillId="0" borderId="0"/>
    <xf numFmtId="0" fontId="74" fillId="0" borderId="0"/>
    <xf numFmtId="0" fontId="104" fillId="0" borderId="0" applyNumberFormat="0" applyFill="0" applyBorder="0" applyAlignment="0" applyProtection="0">
      <alignment vertical="center"/>
    </xf>
    <xf numFmtId="0" fontId="0" fillId="0" borderId="0" applyNumberFormat="0" applyFill="0" applyBorder="0" applyAlignment="0" applyProtection="0"/>
    <xf numFmtId="0" fontId="74" fillId="0" borderId="0"/>
    <xf numFmtId="0" fontId="0" fillId="0" borderId="0" applyNumberFormat="0" applyFill="0" applyBorder="0" applyAlignment="0" applyProtection="0"/>
    <xf numFmtId="0" fontId="31" fillId="0" borderId="0"/>
    <xf numFmtId="190" fontId="69" fillId="0" borderId="1" applyNumberFormat="0"/>
    <xf numFmtId="0" fontId="31" fillId="0" borderId="0"/>
    <xf numFmtId="0" fontId="31" fillId="0" borderId="0"/>
    <xf numFmtId="0" fontId="31" fillId="0" borderId="0"/>
    <xf numFmtId="0" fontId="31" fillId="0" borderId="0"/>
    <xf numFmtId="0" fontId="31" fillId="0" borderId="0"/>
    <xf numFmtId="0" fontId="74" fillId="0" borderId="0">
      <alignment vertical="center"/>
    </xf>
    <xf numFmtId="0" fontId="31" fillId="0" borderId="0"/>
    <xf numFmtId="0" fontId="31" fillId="0" borderId="0"/>
    <xf numFmtId="0" fontId="0" fillId="0" borderId="0" applyNumberFormat="0" applyFill="0" applyBorder="0" applyAlignment="0" applyProtection="0"/>
    <xf numFmtId="0" fontId="31" fillId="0" borderId="0"/>
    <xf numFmtId="0" fontId="31" fillId="0" borderId="0"/>
    <xf numFmtId="0" fontId="31" fillId="0" borderId="0"/>
    <xf numFmtId="0" fontId="0" fillId="0" borderId="0" applyNumberFormat="0" applyFill="0" applyBorder="0" applyAlignment="0" applyProtection="0"/>
    <xf numFmtId="0" fontId="74" fillId="0" borderId="0">
      <alignment vertical="center"/>
    </xf>
    <xf numFmtId="0" fontId="67" fillId="0" borderId="0">
      <alignment vertical="center"/>
    </xf>
    <xf numFmtId="0" fontId="67" fillId="0" borderId="0">
      <alignment vertical="center"/>
    </xf>
    <xf numFmtId="0" fontId="7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67" fillId="0" borderId="0">
      <alignment vertical="center"/>
    </xf>
    <xf numFmtId="0" fontId="13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7" fillId="0" borderId="0">
      <alignment vertical="center"/>
    </xf>
    <xf numFmtId="0" fontId="67" fillId="0" borderId="0">
      <alignment vertical="center"/>
    </xf>
    <xf numFmtId="0" fontId="7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67" fillId="0" borderId="0">
      <alignment vertical="center"/>
    </xf>
    <xf numFmtId="0" fontId="31" fillId="0" borderId="0"/>
    <xf numFmtId="0" fontId="67" fillId="0" borderId="0">
      <alignment vertical="center"/>
    </xf>
    <xf numFmtId="0" fontId="31" fillId="0" borderId="0"/>
    <xf numFmtId="0" fontId="68" fillId="59" borderId="0" applyNumberFormat="0" applyBorder="0" applyAlignment="0" applyProtection="0">
      <alignment vertical="center"/>
    </xf>
    <xf numFmtId="0" fontId="31" fillId="0" borderId="0"/>
    <xf numFmtId="43" fontId="31" fillId="0" borderId="0" applyFont="0" applyFill="0" applyBorder="0" applyAlignment="0" applyProtection="0"/>
    <xf numFmtId="0" fontId="31" fillId="0" borderId="0"/>
    <xf numFmtId="0" fontId="74" fillId="0" borderId="0"/>
    <xf numFmtId="0" fontId="74" fillId="0" borderId="0"/>
    <xf numFmtId="0" fontId="6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06" fillId="31" borderId="0" applyNumberFormat="0" applyBorder="0" applyAlignment="0" applyProtection="0">
      <alignment vertical="center"/>
    </xf>
    <xf numFmtId="0" fontId="0" fillId="0" borderId="0" applyNumberFormat="0" applyFill="0" applyBorder="0" applyAlignment="0" applyProtection="0"/>
    <xf numFmtId="0" fontId="118" fillId="64" borderId="3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1" fillId="0" borderId="0"/>
    <xf numFmtId="0" fontId="31" fillId="0" borderId="0"/>
    <xf numFmtId="0" fontId="70" fillId="0" borderId="0">
      <alignment vertical="center"/>
    </xf>
    <xf numFmtId="0" fontId="31" fillId="0" borderId="0"/>
    <xf numFmtId="0" fontId="31" fillId="0" borderId="0"/>
    <xf numFmtId="0" fontId="31" fillId="0" borderId="0"/>
    <xf numFmtId="0" fontId="94" fillId="21" borderId="24" applyNumberFormat="0" applyAlignment="0" applyProtection="0">
      <alignment vertical="center"/>
    </xf>
    <xf numFmtId="0" fontId="69" fillId="0" borderId="0"/>
    <xf numFmtId="0" fontId="31" fillId="0" borderId="0"/>
    <xf numFmtId="0" fontId="31" fillId="0" borderId="0"/>
    <xf numFmtId="0" fontId="31" fillId="0" borderId="0">
      <alignment vertical="center"/>
    </xf>
    <xf numFmtId="0" fontId="31" fillId="0" borderId="0"/>
    <xf numFmtId="0" fontId="31" fillId="0" borderId="0"/>
    <xf numFmtId="0" fontId="0" fillId="0" borderId="0" applyNumberFormat="0" applyFill="0" applyBorder="0" applyAlignment="0" applyProtection="0"/>
    <xf numFmtId="0" fontId="31" fillId="0" borderId="0"/>
    <xf numFmtId="0" fontId="0" fillId="0" borderId="0" applyNumberFormat="0" applyFill="0" applyBorder="0" applyAlignment="0" applyProtection="0"/>
    <xf numFmtId="0" fontId="92" fillId="5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0" fillId="0" borderId="0" applyNumberFormat="0" applyFill="0" applyBorder="0" applyAlignment="0" applyProtection="0"/>
    <xf numFmtId="0" fontId="0" fillId="0" borderId="0" applyNumberFormat="0" applyFill="0" applyBorder="0" applyAlignment="0" applyProtection="0"/>
    <xf numFmtId="0" fontId="138" fillId="64" borderId="39" applyNumberFormat="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18" fillId="64" borderId="39" applyNumberFormat="0" applyAlignment="0" applyProtection="0">
      <alignment vertical="center"/>
    </xf>
    <xf numFmtId="0" fontId="0" fillId="0" borderId="0" applyNumberFormat="0" applyFill="0" applyBorder="0" applyAlignment="0" applyProtection="0"/>
    <xf numFmtId="0" fontId="67" fillId="0" borderId="0">
      <alignment vertical="center"/>
    </xf>
    <xf numFmtId="0" fontId="31" fillId="0" borderId="0"/>
    <xf numFmtId="0" fontId="67" fillId="0" borderId="0">
      <alignment vertical="center"/>
    </xf>
    <xf numFmtId="0" fontId="74" fillId="0" borderId="0">
      <alignment vertical="center"/>
    </xf>
    <xf numFmtId="0" fontId="0" fillId="0" borderId="0" applyNumberFormat="0" applyFill="0" applyBorder="0" applyAlignment="0" applyProtection="0"/>
    <xf numFmtId="0" fontId="74" fillId="0" borderId="0"/>
    <xf numFmtId="0" fontId="6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1" fillId="0" borderId="0"/>
    <xf numFmtId="0" fontId="0" fillId="0" borderId="0" applyNumberFormat="0" applyFill="0" applyBorder="0" applyAlignment="0" applyProtection="0"/>
    <xf numFmtId="0" fontId="69" fillId="0" borderId="0"/>
    <xf numFmtId="0" fontId="67" fillId="0" borderId="0">
      <alignment vertical="center"/>
    </xf>
    <xf numFmtId="0" fontId="0" fillId="0" borderId="0" applyNumberFormat="0" applyFill="0" applyBorder="0" applyAlignment="0" applyProtection="0"/>
    <xf numFmtId="0" fontId="67" fillId="0" borderId="0">
      <alignment vertical="center"/>
    </xf>
    <xf numFmtId="0" fontId="74" fillId="0" borderId="0">
      <alignment vertical="center"/>
    </xf>
    <xf numFmtId="0" fontId="67"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1" fillId="0" borderId="0"/>
    <xf numFmtId="0" fontId="74" fillId="0" borderId="0">
      <alignment vertical="center"/>
    </xf>
    <xf numFmtId="0" fontId="88" fillId="2" borderId="31" applyNumberFormat="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31" fillId="0" borderId="0"/>
    <xf numFmtId="0" fontId="31" fillId="0" borderId="0"/>
    <xf numFmtId="0" fontId="31" fillId="0" borderId="0"/>
    <xf numFmtId="0" fontId="31" fillId="0" borderId="0"/>
    <xf numFmtId="0" fontId="74" fillId="0" borderId="0">
      <alignment vertical="center"/>
    </xf>
    <xf numFmtId="0" fontId="74" fillId="0" borderId="0">
      <alignment vertical="center"/>
    </xf>
    <xf numFmtId="0" fontId="68" fillId="26" borderId="0" applyNumberFormat="0" applyBorder="0" applyAlignment="0" applyProtection="0">
      <alignment vertical="center"/>
    </xf>
    <xf numFmtId="0" fontId="74" fillId="0" borderId="0">
      <alignment vertical="center"/>
    </xf>
    <xf numFmtId="0" fontId="68" fillId="26" borderId="0" applyNumberFormat="0" applyBorder="0" applyAlignment="0" applyProtection="0">
      <alignment vertical="center"/>
    </xf>
    <xf numFmtId="0" fontId="31" fillId="0" borderId="0"/>
    <xf numFmtId="0" fontId="68" fillId="8" borderId="0" applyNumberFormat="0" applyBorder="0" applyAlignment="0" applyProtection="0">
      <alignment vertical="center"/>
    </xf>
    <xf numFmtId="0" fontId="74" fillId="0" borderId="0">
      <alignment vertical="center"/>
    </xf>
    <xf numFmtId="0" fontId="31" fillId="0" borderId="0"/>
    <xf numFmtId="43" fontId="31" fillId="0" borderId="0" applyFont="0" applyFill="0" applyBorder="0" applyAlignment="0" applyProtection="0">
      <alignment vertical="center"/>
    </xf>
    <xf numFmtId="0" fontId="74" fillId="0" borderId="0">
      <alignment vertical="center"/>
    </xf>
    <xf numFmtId="43" fontId="70" fillId="0" borderId="0" applyFont="0" applyFill="0" applyBorder="0" applyAlignment="0" applyProtection="0">
      <alignment vertical="center"/>
    </xf>
    <xf numFmtId="0" fontId="31" fillId="0" borderId="0"/>
    <xf numFmtId="0" fontId="67" fillId="0" borderId="0">
      <alignment vertical="center"/>
    </xf>
    <xf numFmtId="43" fontId="31" fillId="0" borderId="0" applyFont="0" applyFill="0" applyBorder="0" applyAlignment="0" applyProtection="0">
      <alignment vertical="center"/>
    </xf>
    <xf numFmtId="0" fontId="0" fillId="0" borderId="0"/>
    <xf numFmtId="0" fontId="31" fillId="0" borderId="0"/>
    <xf numFmtId="43" fontId="31" fillId="0" borderId="0" applyFont="0" applyFill="0" applyBorder="0" applyAlignment="0" applyProtection="0">
      <alignment vertical="center"/>
    </xf>
    <xf numFmtId="0" fontId="67" fillId="0" borderId="0">
      <alignment vertical="center"/>
    </xf>
    <xf numFmtId="0" fontId="31" fillId="0" borderId="0"/>
    <xf numFmtId="0" fontId="31" fillId="0" borderId="0"/>
    <xf numFmtId="0" fontId="74" fillId="0" borderId="0">
      <alignment vertical="center"/>
    </xf>
    <xf numFmtId="0" fontId="74" fillId="0" borderId="0">
      <alignment vertical="center"/>
    </xf>
    <xf numFmtId="0" fontId="31" fillId="0" borderId="0">
      <alignment vertical="center"/>
    </xf>
    <xf numFmtId="0" fontId="67" fillId="0" borderId="0">
      <alignment vertical="center"/>
    </xf>
    <xf numFmtId="0" fontId="74" fillId="0" borderId="0">
      <alignment vertical="center"/>
    </xf>
    <xf numFmtId="0" fontId="67" fillId="0" borderId="0">
      <alignment vertical="center"/>
    </xf>
    <xf numFmtId="0" fontId="31"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67" fillId="0" borderId="0">
      <alignment vertical="center"/>
    </xf>
    <xf numFmtId="0" fontId="74" fillId="0" borderId="0">
      <alignment vertical="center"/>
    </xf>
    <xf numFmtId="0" fontId="74" fillId="0" borderId="0">
      <alignment vertical="center"/>
    </xf>
    <xf numFmtId="0" fontId="67"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67" fillId="0" borderId="0">
      <alignment vertical="center"/>
    </xf>
    <xf numFmtId="0" fontId="74" fillId="0" borderId="0"/>
    <xf numFmtId="0" fontId="31" fillId="0" borderId="0"/>
    <xf numFmtId="0" fontId="74" fillId="0" borderId="0">
      <alignment vertical="center"/>
    </xf>
    <xf numFmtId="0" fontId="74" fillId="0" borderId="0">
      <alignment vertical="center"/>
    </xf>
    <xf numFmtId="0" fontId="74" fillId="0" borderId="0">
      <alignment vertical="center"/>
    </xf>
    <xf numFmtId="0" fontId="31" fillId="0" borderId="0"/>
    <xf numFmtId="0" fontId="88" fillId="2" borderId="31" applyNumberFormat="0" applyAlignment="0" applyProtection="0">
      <alignment vertical="center"/>
    </xf>
    <xf numFmtId="0" fontId="74" fillId="0" borderId="0">
      <alignment vertical="center"/>
    </xf>
    <xf numFmtId="0" fontId="93" fillId="22" borderId="31" applyNumberFormat="0" applyAlignment="0" applyProtection="0">
      <alignment vertical="center"/>
    </xf>
    <xf numFmtId="0" fontId="74" fillId="0" borderId="0">
      <alignment vertical="center"/>
    </xf>
    <xf numFmtId="0" fontId="88" fillId="2" borderId="31" applyNumberFormat="0" applyAlignment="0" applyProtection="0">
      <alignment vertical="center"/>
    </xf>
    <xf numFmtId="0" fontId="31" fillId="0" borderId="0"/>
    <xf numFmtId="0" fontId="31" fillId="0" borderId="0"/>
    <xf numFmtId="0" fontId="31" fillId="0" borderId="0"/>
    <xf numFmtId="0" fontId="74" fillId="0" borderId="0">
      <alignment vertical="center"/>
    </xf>
    <xf numFmtId="0" fontId="88" fillId="2" borderId="31" applyNumberFormat="0" applyAlignment="0" applyProtection="0">
      <alignment vertical="center"/>
    </xf>
    <xf numFmtId="0" fontId="74" fillId="0" borderId="0">
      <alignment vertical="center"/>
    </xf>
    <xf numFmtId="0" fontId="88" fillId="2" borderId="31" applyNumberFormat="0" applyAlignment="0" applyProtection="0">
      <alignment vertical="center"/>
    </xf>
    <xf numFmtId="0" fontId="31" fillId="0" borderId="0"/>
    <xf numFmtId="0" fontId="88" fillId="2" borderId="31" applyNumberFormat="0" applyAlignment="0" applyProtection="0">
      <alignment vertical="center"/>
    </xf>
    <xf numFmtId="0" fontId="31" fillId="0" borderId="0"/>
    <xf numFmtId="0" fontId="69" fillId="0" borderId="0"/>
    <xf numFmtId="0" fontId="74" fillId="0" borderId="0">
      <alignment vertical="center"/>
    </xf>
    <xf numFmtId="0" fontId="31" fillId="0" borderId="0"/>
    <xf numFmtId="0" fontId="31" fillId="0" borderId="0"/>
    <xf numFmtId="0" fontId="31" fillId="0" borderId="0"/>
    <xf numFmtId="0" fontId="31" fillId="0" borderId="0"/>
    <xf numFmtId="43" fontId="70" fillId="0" borderId="0" applyFont="0" applyFill="0" applyBorder="0" applyAlignment="0" applyProtection="0">
      <alignment vertical="center"/>
    </xf>
    <xf numFmtId="0" fontId="31" fillId="0" borderId="0"/>
    <xf numFmtId="43" fontId="70" fillId="0" borderId="0" applyFont="0" applyFill="0" applyBorder="0" applyAlignment="0" applyProtection="0">
      <alignment vertical="center"/>
    </xf>
    <xf numFmtId="0" fontId="31" fillId="0" borderId="0"/>
    <xf numFmtId="0" fontId="67"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69" fillId="0" borderId="0"/>
    <xf numFmtId="0" fontId="74" fillId="0" borderId="0">
      <alignment vertical="center"/>
    </xf>
    <xf numFmtId="192" fontId="0" fillId="0" borderId="0" applyFont="0" applyFill="0" applyBorder="0" applyAlignment="0" applyProtection="0"/>
    <xf numFmtId="0" fontId="74" fillId="0" borderId="0">
      <alignment vertical="center"/>
    </xf>
    <xf numFmtId="0" fontId="31" fillId="0" borderId="0"/>
    <xf numFmtId="0" fontId="74" fillId="0" borderId="0">
      <alignment vertical="center"/>
    </xf>
    <xf numFmtId="0" fontId="31" fillId="0" borderId="0"/>
    <xf numFmtId="0" fontId="74" fillId="0" borderId="0">
      <alignment vertical="center"/>
    </xf>
    <xf numFmtId="0" fontId="31" fillId="0" borderId="0"/>
    <xf numFmtId="0" fontId="31" fillId="0" borderId="0">
      <alignment vertical="center"/>
    </xf>
    <xf numFmtId="0" fontId="31" fillId="0" borderId="0"/>
    <xf numFmtId="43" fontId="70" fillId="0" borderId="0" applyFont="0" applyFill="0" applyBorder="0" applyAlignment="0" applyProtection="0">
      <alignment vertical="center"/>
    </xf>
    <xf numFmtId="0" fontId="31" fillId="0" borderId="0"/>
    <xf numFmtId="0" fontId="31" fillId="0" borderId="0"/>
    <xf numFmtId="0" fontId="74" fillId="0" borderId="0">
      <alignment vertical="center"/>
    </xf>
    <xf numFmtId="0" fontId="31" fillId="0" borderId="0"/>
    <xf numFmtId="0" fontId="31" fillId="0" borderId="0"/>
    <xf numFmtId="0" fontId="139" fillId="0" borderId="41" applyNumberFormat="0" applyFill="0" applyAlignment="0" applyProtection="0">
      <alignment vertical="center"/>
    </xf>
    <xf numFmtId="0" fontId="74" fillId="0" borderId="0">
      <alignment vertical="center"/>
    </xf>
    <xf numFmtId="0" fontId="31" fillId="0" borderId="0"/>
    <xf numFmtId="0" fontId="31" fillId="0" borderId="0"/>
    <xf numFmtId="0" fontId="140" fillId="21" borderId="24" applyNumberFormat="0" applyAlignment="0" applyProtection="0">
      <alignment vertical="center"/>
    </xf>
    <xf numFmtId="0" fontId="31"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xf numFmtId="0" fontId="106" fillId="31" borderId="0" applyNumberFormat="0" applyBorder="0" applyAlignment="0" applyProtection="0">
      <alignment vertical="center"/>
    </xf>
    <xf numFmtId="0" fontId="31" fillId="0" borderId="0">
      <alignment vertical="center"/>
    </xf>
    <xf numFmtId="0" fontId="74" fillId="0" borderId="0"/>
    <xf numFmtId="0" fontId="74" fillId="0" borderId="0"/>
    <xf numFmtId="0" fontId="74" fillId="0" borderId="0"/>
    <xf numFmtId="0" fontId="31" fillId="0" borderId="0">
      <alignment vertical="center"/>
    </xf>
    <xf numFmtId="0" fontId="74" fillId="0" borderId="0">
      <alignment vertical="center"/>
    </xf>
    <xf numFmtId="0" fontId="31" fillId="0" borderId="0">
      <alignment vertical="center"/>
    </xf>
    <xf numFmtId="0" fontId="74" fillId="0" borderId="0">
      <alignment vertical="center"/>
    </xf>
    <xf numFmtId="0" fontId="74" fillId="0" borderId="0"/>
    <xf numFmtId="0" fontId="74" fillId="0" borderId="0">
      <alignment vertical="center"/>
    </xf>
    <xf numFmtId="0" fontId="31" fillId="0" borderId="0"/>
    <xf numFmtId="0" fontId="74" fillId="0" borderId="0"/>
    <xf numFmtId="0" fontId="74" fillId="0" borderId="0"/>
    <xf numFmtId="0" fontId="74" fillId="0" borderId="0">
      <alignment vertical="center"/>
    </xf>
    <xf numFmtId="0" fontId="74" fillId="0" borderId="0"/>
    <xf numFmtId="0" fontId="31" fillId="0" borderId="0">
      <alignment vertical="center"/>
    </xf>
    <xf numFmtId="0" fontId="74" fillId="0" borderId="0">
      <alignment vertical="center"/>
    </xf>
    <xf numFmtId="0" fontId="74" fillId="0" borderId="0"/>
    <xf numFmtId="0" fontId="74" fillId="0" borderId="0">
      <alignment vertical="center"/>
    </xf>
    <xf numFmtId="0" fontId="92" fillId="58" borderId="0" applyNumberFormat="0" applyBorder="0" applyAlignment="0" applyProtection="0">
      <alignment vertical="center"/>
    </xf>
    <xf numFmtId="0" fontId="74" fillId="0" borderId="0"/>
    <xf numFmtId="0" fontId="74" fillId="0" borderId="0"/>
    <xf numFmtId="0" fontId="74" fillId="0" borderId="0">
      <alignment vertical="center"/>
    </xf>
    <xf numFmtId="0" fontId="31" fillId="0" borderId="0">
      <alignment vertical="center"/>
    </xf>
    <xf numFmtId="0" fontId="74" fillId="0" borderId="0"/>
    <xf numFmtId="0" fontId="74" fillId="0" borderId="0"/>
    <xf numFmtId="0" fontId="74" fillId="0" borderId="0"/>
    <xf numFmtId="0" fontId="67" fillId="0" borderId="0">
      <alignment vertical="center"/>
    </xf>
    <xf numFmtId="0" fontId="74" fillId="0" borderId="0">
      <alignment vertical="center"/>
    </xf>
    <xf numFmtId="0" fontId="74" fillId="0" borderId="0"/>
    <xf numFmtId="0" fontId="74" fillId="0" borderId="0">
      <alignment vertical="center"/>
    </xf>
    <xf numFmtId="194" fontId="31" fillId="0" borderId="0" applyFont="0" applyFill="0" applyBorder="0" applyAlignment="0" applyProtection="0"/>
    <xf numFmtId="0" fontId="74" fillId="0" borderId="0"/>
    <xf numFmtId="0" fontId="74" fillId="0" borderId="0"/>
    <xf numFmtId="0" fontId="74" fillId="0" borderId="0">
      <alignment vertical="center"/>
    </xf>
    <xf numFmtId="0" fontId="67" fillId="0" borderId="0">
      <alignment vertical="center"/>
    </xf>
    <xf numFmtId="0" fontId="67" fillId="0" borderId="0">
      <alignment vertical="center"/>
    </xf>
    <xf numFmtId="0" fontId="48" fillId="0" borderId="0" applyNumberFormat="0" applyFill="0" applyBorder="0" applyAlignment="0" applyProtection="0">
      <alignment vertical="center"/>
    </xf>
    <xf numFmtId="0" fontId="96" fillId="0" borderId="32" applyNumberFormat="0" applyFill="0" applyAlignment="0" applyProtection="0">
      <alignment vertical="center"/>
    </xf>
    <xf numFmtId="0" fontId="74" fillId="0" borderId="0">
      <alignment vertical="center"/>
    </xf>
    <xf numFmtId="0" fontId="67" fillId="0" borderId="0">
      <alignment vertical="center"/>
    </xf>
    <xf numFmtId="0" fontId="0" fillId="0" borderId="0"/>
    <xf numFmtId="41" fontId="31" fillId="0" borderId="0" applyFont="0" applyFill="0" applyBorder="0" applyAlignment="0" applyProtection="0"/>
    <xf numFmtId="0" fontId="69" fillId="0" borderId="0"/>
    <xf numFmtId="0" fontId="94" fillId="21" borderId="24" applyNumberFormat="0" applyAlignment="0" applyProtection="0">
      <alignment vertical="center"/>
    </xf>
    <xf numFmtId="41" fontId="31" fillId="0" borderId="0" applyFont="0" applyFill="0" applyBorder="0" applyAlignment="0" applyProtection="0"/>
    <xf numFmtId="0" fontId="70" fillId="0" borderId="0">
      <alignment vertical="center"/>
    </xf>
    <xf numFmtId="0" fontId="31"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31" fillId="0" borderId="0"/>
    <xf numFmtId="0" fontId="74" fillId="0" borderId="0">
      <alignment vertical="center"/>
    </xf>
    <xf numFmtId="0" fontId="74" fillId="0" borderId="0">
      <alignment vertical="center"/>
    </xf>
    <xf numFmtId="0" fontId="31" fillId="0" borderId="0"/>
    <xf numFmtId="0" fontId="74" fillId="0" borderId="0">
      <alignment vertical="center"/>
    </xf>
    <xf numFmtId="0" fontId="92" fillId="58" borderId="0" applyNumberFormat="0" applyBorder="0" applyAlignment="0" applyProtection="0">
      <alignment vertical="center"/>
    </xf>
    <xf numFmtId="0" fontId="74" fillId="0" borderId="0"/>
    <xf numFmtId="0" fontId="74" fillId="0" borderId="0">
      <alignment vertical="center"/>
    </xf>
    <xf numFmtId="0" fontId="74" fillId="0" borderId="0"/>
    <xf numFmtId="0" fontId="74" fillId="0" borderId="0"/>
    <xf numFmtId="0" fontId="74" fillId="0" borderId="0">
      <alignment vertical="center"/>
    </xf>
    <xf numFmtId="0" fontId="74" fillId="0" borderId="0">
      <alignment vertical="center"/>
    </xf>
    <xf numFmtId="0" fontId="31" fillId="0" borderId="0">
      <alignment vertical="center"/>
    </xf>
    <xf numFmtId="0" fontId="74" fillId="0" borderId="0">
      <alignment vertical="center"/>
    </xf>
    <xf numFmtId="0" fontId="31" fillId="0" borderId="0">
      <alignment vertical="center"/>
    </xf>
    <xf numFmtId="0" fontId="74" fillId="0" borderId="0"/>
    <xf numFmtId="0" fontId="69" fillId="0" borderId="0"/>
    <xf numFmtId="0" fontId="74" fillId="0" borderId="0"/>
    <xf numFmtId="0" fontId="74" fillId="0" borderId="0"/>
    <xf numFmtId="0" fontId="74" fillId="0" borderId="0"/>
    <xf numFmtId="0" fontId="74" fillId="0" borderId="0"/>
    <xf numFmtId="0" fontId="74" fillId="0" borderId="0">
      <alignment vertical="center"/>
    </xf>
    <xf numFmtId="0" fontId="31" fillId="0" borderId="0"/>
    <xf numFmtId="0" fontId="74" fillId="0" borderId="0"/>
    <xf numFmtId="0" fontId="74" fillId="0" borderId="0">
      <alignment vertical="center"/>
    </xf>
    <xf numFmtId="0" fontId="31" fillId="0" borderId="0"/>
    <xf numFmtId="0" fontId="74" fillId="0" borderId="0"/>
    <xf numFmtId="0" fontId="9" fillId="0" borderId="0" applyFill="0" applyBorder="0" applyAlignment="0"/>
    <xf numFmtId="0" fontId="74" fillId="0" borderId="0"/>
    <xf numFmtId="0" fontId="70" fillId="0" borderId="0">
      <alignment vertical="center"/>
    </xf>
    <xf numFmtId="0" fontId="48" fillId="0" borderId="0" applyNumberFormat="0" applyFill="0" applyBorder="0" applyAlignment="0" applyProtection="0">
      <alignment vertical="center"/>
    </xf>
    <xf numFmtId="0" fontId="74" fillId="0" borderId="0"/>
    <xf numFmtId="0" fontId="74" fillId="0" borderId="0"/>
    <xf numFmtId="0" fontId="74" fillId="0" borderId="0">
      <alignment vertical="center"/>
    </xf>
    <xf numFmtId="0" fontId="74" fillId="0" borderId="0"/>
    <xf numFmtId="0" fontId="74" fillId="0" borderId="0">
      <alignment vertical="center"/>
    </xf>
    <xf numFmtId="0" fontId="74" fillId="0" borderId="0"/>
    <xf numFmtId="0" fontId="74" fillId="0" borderId="0"/>
    <xf numFmtId="0" fontId="74" fillId="0" borderId="0"/>
    <xf numFmtId="0" fontId="74" fillId="0" borderId="0">
      <alignment vertical="center"/>
    </xf>
    <xf numFmtId="0" fontId="74" fillId="0" borderId="0"/>
    <xf numFmtId="0" fontId="74" fillId="0" borderId="0"/>
    <xf numFmtId="0" fontId="74" fillId="0" borderId="0"/>
    <xf numFmtId="0" fontId="70" fillId="0" borderId="0">
      <alignment vertical="center"/>
    </xf>
    <xf numFmtId="0" fontId="70" fillId="0" borderId="0">
      <alignment vertical="center"/>
    </xf>
    <xf numFmtId="0" fontId="74" fillId="0" borderId="0">
      <alignment vertical="center"/>
    </xf>
    <xf numFmtId="0" fontId="74" fillId="0" borderId="0"/>
    <xf numFmtId="0" fontId="67" fillId="0" borderId="0">
      <alignment vertical="center"/>
    </xf>
    <xf numFmtId="0" fontId="74" fillId="0" borderId="0"/>
    <xf numFmtId="0" fontId="74" fillId="0" borderId="0"/>
    <xf numFmtId="0" fontId="67" fillId="0" borderId="0">
      <alignment vertical="center"/>
    </xf>
    <xf numFmtId="0" fontId="69" fillId="0" borderId="0"/>
    <xf numFmtId="0" fontId="74" fillId="0" borderId="0">
      <alignment vertical="center"/>
    </xf>
    <xf numFmtId="0" fontId="74" fillId="0" borderId="0">
      <alignment vertical="center"/>
    </xf>
    <xf numFmtId="0" fontId="67" fillId="0" borderId="0">
      <alignment vertical="center"/>
    </xf>
    <xf numFmtId="0" fontId="74" fillId="0" borderId="0"/>
    <xf numFmtId="0" fontId="74" fillId="0" borderId="0"/>
    <xf numFmtId="0" fontId="31" fillId="0" borderId="0">
      <alignment vertical="center"/>
    </xf>
    <xf numFmtId="0" fontId="74" fillId="0" borderId="0">
      <alignment vertical="center"/>
    </xf>
    <xf numFmtId="0" fontId="74" fillId="0" borderId="0">
      <alignment vertical="center"/>
    </xf>
    <xf numFmtId="0" fontId="74" fillId="0" borderId="0"/>
    <xf numFmtId="0" fontId="74" fillId="0" borderId="0"/>
    <xf numFmtId="0" fontId="74" fillId="0" borderId="0"/>
    <xf numFmtId="0" fontId="74" fillId="0" borderId="0"/>
    <xf numFmtId="0" fontId="74" fillId="0" borderId="0"/>
    <xf numFmtId="0" fontId="74" fillId="0" borderId="0">
      <alignment vertical="center"/>
    </xf>
    <xf numFmtId="0" fontId="74" fillId="0" borderId="0"/>
    <xf numFmtId="0" fontId="74" fillId="0" borderId="0">
      <alignment vertical="center"/>
    </xf>
    <xf numFmtId="0" fontId="74" fillId="0" borderId="0">
      <alignment vertical="center"/>
    </xf>
    <xf numFmtId="0" fontId="69" fillId="0" borderId="0"/>
    <xf numFmtId="0" fontId="74" fillId="0" borderId="0"/>
    <xf numFmtId="0" fontId="69" fillId="0" borderId="0"/>
    <xf numFmtId="0" fontId="74" fillId="0" borderId="0"/>
    <xf numFmtId="0" fontId="16" fillId="0" borderId="0" applyNumberFormat="0" applyFill="0" applyBorder="0" applyAlignment="0" applyProtection="0">
      <alignment vertical="top"/>
      <protection locked="0"/>
    </xf>
    <xf numFmtId="0" fontId="74" fillId="0" borderId="0">
      <alignment vertical="center"/>
    </xf>
    <xf numFmtId="0" fontId="74" fillId="0" borderId="0"/>
    <xf numFmtId="0" fontId="74" fillId="0" borderId="0"/>
    <xf numFmtId="0" fontId="74" fillId="0" borderId="0">
      <alignment vertical="center"/>
    </xf>
    <xf numFmtId="0" fontId="74" fillId="0" borderId="0"/>
    <xf numFmtId="0" fontId="74" fillId="0" borderId="0"/>
    <xf numFmtId="0" fontId="74" fillId="0" borderId="0"/>
    <xf numFmtId="0" fontId="74" fillId="0" borderId="0">
      <alignment vertical="center"/>
    </xf>
    <xf numFmtId="0" fontId="74" fillId="0" borderId="0">
      <alignment vertical="center"/>
    </xf>
    <xf numFmtId="0" fontId="74" fillId="0" borderId="0">
      <alignment vertical="center"/>
    </xf>
    <xf numFmtId="0" fontId="74" fillId="0" borderId="0"/>
    <xf numFmtId="0" fontId="74" fillId="0" borderId="0"/>
    <xf numFmtId="0" fontId="74" fillId="0" borderId="0">
      <alignment vertical="center"/>
    </xf>
    <xf numFmtId="0" fontId="74" fillId="0" borderId="0">
      <alignment vertical="center"/>
    </xf>
    <xf numFmtId="0" fontId="74" fillId="0" borderId="0"/>
    <xf numFmtId="0" fontId="31" fillId="0" borderId="0">
      <alignment vertical="center"/>
    </xf>
    <xf numFmtId="0" fontId="74" fillId="0" borderId="0"/>
    <xf numFmtId="0" fontId="74" fillId="0" borderId="0">
      <alignment vertical="center"/>
    </xf>
    <xf numFmtId="0" fontId="74" fillId="0" borderId="0"/>
    <xf numFmtId="0" fontId="74" fillId="0" borderId="0">
      <alignment vertical="center"/>
    </xf>
    <xf numFmtId="0" fontId="74" fillId="0" borderId="0">
      <alignment vertical="center"/>
    </xf>
    <xf numFmtId="0" fontId="74" fillId="0" borderId="0"/>
    <xf numFmtId="0" fontId="74" fillId="0" borderId="0">
      <alignment vertical="center"/>
    </xf>
    <xf numFmtId="0" fontId="16" fillId="0" borderId="0" applyNumberFormat="0" applyFill="0" applyBorder="0" applyAlignment="0" applyProtection="0">
      <alignment vertical="top"/>
      <protection locked="0"/>
    </xf>
    <xf numFmtId="0" fontId="74" fillId="0" borderId="0"/>
    <xf numFmtId="0" fontId="73" fillId="22" borderId="24" applyNumberFormat="0" applyAlignment="0" applyProtection="0">
      <alignment vertical="center"/>
    </xf>
    <xf numFmtId="0" fontId="31" fillId="0" borderId="0"/>
    <xf numFmtId="0" fontId="74" fillId="0" borderId="0">
      <alignment vertical="center"/>
    </xf>
    <xf numFmtId="0" fontId="74" fillId="0" borderId="0">
      <alignment vertical="center"/>
    </xf>
    <xf numFmtId="0" fontId="74" fillId="0" borderId="0">
      <alignment vertical="center"/>
    </xf>
    <xf numFmtId="0" fontId="74" fillId="0" borderId="0"/>
    <xf numFmtId="0" fontId="70" fillId="0" borderId="0">
      <alignment vertical="center"/>
    </xf>
    <xf numFmtId="0" fontId="74" fillId="0" borderId="0">
      <alignment vertical="center"/>
    </xf>
    <xf numFmtId="0" fontId="74" fillId="0" borderId="0"/>
    <xf numFmtId="0" fontId="74" fillId="0" borderId="0">
      <alignment vertical="center"/>
    </xf>
    <xf numFmtId="0" fontId="70" fillId="0" borderId="0">
      <alignment vertical="center"/>
    </xf>
    <xf numFmtId="0" fontId="74" fillId="0" borderId="0">
      <alignment vertical="center"/>
    </xf>
    <xf numFmtId="0" fontId="74" fillId="0" borderId="0">
      <alignment vertical="center"/>
    </xf>
    <xf numFmtId="0" fontId="70" fillId="0" borderId="0">
      <alignment vertical="center"/>
    </xf>
    <xf numFmtId="0" fontId="70" fillId="0" borderId="0">
      <alignment vertical="center"/>
    </xf>
    <xf numFmtId="0" fontId="9" fillId="0" borderId="0" applyFill="0" applyBorder="0" applyAlignment="0"/>
    <xf numFmtId="0" fontId="74" fillId="0" borderId="0">
      <alignment vertical="center"/>
    </xf>
    <xf numFmtId="0" fontId="9" fillId="0" borderId="0" applyFill="0" applyBorder="0" applyAlignment="0"/>
    <xf numFmtId="0" fontId="70"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xf numFmtId="0" fontId="9" fillId="0" borderId="0" applyFill="0" applyBorder="0" applyAlignment="0"/>
    <xf numFmtId="0" fontId="74" fillId="0" borderId="0"/>
    <xf numFmtId="0" fontId="9" fillId="0" borderId="0" applyFill="0" applyBorder="0" applyAlignment="0"/>
    <xf numFmtId="0" fontId="74" fillId="0" borderId="0">
      <alignment vertical="center"/>
    </xf>
    <xf numFmtId="0" fontId="74" fillId="0" borderId="0"/>
    <xf numFmtId="0" fontId="9" fillId="0" borderId="0" applyFill="0" applyBorder="0" applyAlignment="0"/>
    <xf numFmtId="0" fontId="70" fillId="0" borderId="0">
      <alignment vertical="center"/>
    </xf>
    <xf numFmtId="0" fontId="74" fillId="0" borderId="0">
      <alignment vertical="center"/>
    </xf>
    <xf numFmtId="0" fontId="70" fillId="0" borderId="0">
      <alignment vertical="center"/>
    </xf>
    <xf numFmtId="0" fontId="70" fillId="0" borderId="0">
      <alignment vertical="center"/>
    </xf>
    <xf numFmtId="0" fontId="74" fillId="0" borderId="0">
      <alignment vertical="center"/>
    </xf>
    <xf numFmtId="0" fontId="74" fillId="0" borderId="0"/>
    <xf numFmtId="0" fontId="69" fillId="0" borderId="0"/>
    <xf numFmtId="0" fontId="9" fillId="0" borderId="0" applyFill="0" applyBorder="0" applyAlignment="0"/>
    <xf numFmtId="0" fontId="67" fillId="0" borderId="0">
      <alignment vertical="center"/>
    </xf>
    <xf numFmtId="0" fontId="9" fillId="0" borderId="0" applyFill="0" applyBorder="0" applyAlignment="0"/>
    <xf numFmtId="0" fontId="74" fillId="0" borderId="0">
      <alignment vertical="center"/>
    </xf>
    <xf numFmtId="0" fontId="9" fillId="0" borderId="0" applyFill="0" applyBorder="0" applyAlignment="0"/>
    <xf numFmtId="0" fontId="70" fillId="0" borderId="0">
      <alignment vertical="center"/>
    </xf>
    <xf numFmtId="0" fontId="74" fillId="0" borderId="0">
      <alignment vertical="center"/>
    </xf>
    <xf numFmtId="0" fontId="74" fillId="0" borderId="0">
      <alignment vertical="center"/>
    </xf>
    <xf numFmtId="0" fontId="74" fillId="0" borderId="0">
      <alignment vertical="center"/>
    </xf>
    <xf numFmtId="0" fontId="31" fillId="0" borderId="0"/>
    <xf numFmtId="0" fontId="74" fillId="0" borderId="0">
      <alignment vertical="center"/>
    </xf>
    <xf numFmtId="0" fontId="31" fillId="0" borderId="0"/>
    <xf numFmtId="0" fontId="31" fillId="0" borderId="0"/>
    <xf numFmtId="0" fontId="74" fillId="0" borderId="0">
      <alignment vertical="center"/>
    </xf>
    <xf numFmtId="0" fontId="31" fillId="0" borderId="0"/>
    <xf numFmtId="0" fontId="74" fillId="0" borderId="0">
      <alignment vertical="center"/>
    </xf>
    <xf numFmtId="0" fontId="9" fillId="0" borderId="0" applyFill="0" applyBorder="0" applyAlignment="0"/>
    <xf numFmtId="0" fontId="74" fillId="0" borderId="0">
      <alignment vertical="center"/>
    </xf>
    <xf numFmtId="0" fontId="31" fillId="0" borderId="0"/>
    <xf numFmtId="0" fontId="74" fillId="0" borderId="0">
      <alignment vertical="center"/>
    </xf>
    <xf numFmtId="0" fontId="31" fillId="0" borderId="0"/>
    <xf numFmtId="0" fontId="31" fillId="0" borderId="0"/>
    <xf numFmtId="0" fontId="74" fillId="0" borderId="0">
      <alignment vertical="center"/>
    </xf>
    <xf numFmtId="0" fontId="74" fillId="0" borderId="0">
      <alignment vertical="center"/>
    </xf>
    <xf numFmtId="0" fontId="74" fillId="0" borderId="0">
      <alignment vertical="center"/>
    </xf>
    <xf numFmtId="0" fontId="9" fillId="0" borderId="0" applyFill="0" applyBorder="0" applyAlignment="0"/>
    <xf numFmtId="0" fontId="74" fillId="0" borderId="0">
      <alignment vertical="center"/>
    </xf>
    <xf numFmtId="0" fontId="74" fillId="0" borderId="0">
      <alignment vertical="center"/>
    </xf>
    <xf numFmtId="0" fontId="74" fillId="0" borderId="0">
      <alignment vertical="center"/>
    </xf>
    <xf numFmtId="0" fontId="74" fillId="0" borderId="0"/>
    <xf numFmtId="0" fontId="31" fillId="0" borderId="0"/>
    <xf numFmtId="0" fontId="31" fillId="0" borderId="0"/>
    <xf numFmtId="0" fontId="7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4" fillId="0" borderId="0">
      <alignment vertical="center"/>
    </xf>
    <xf numFmtId="0" fontId="74" fillId="0" borderId="0"/>
    <xf numFmtId="0" fontId="9" fillId="0" borderId="0" applyFill="0" applyBorder="0" applyAlignment="0"/>
    <xf numFmtId="0" fontId="74" fillId="0" borderId="0"/>
    <xf numFmtId="0" fontId="74" fillId="0" borderId="0"/>
    <xf numFmtId="0" fontId="67" fillId="0" borderId="0">
      <alignment vertical="center"/>
    </xf>
    <xf numFmtId="0" fontId="67" fillId="0" borderId="0">
      <alignment vertical="center"/>
    </xf>
    <xf numFmtId="0" fontId="74" fillId="0" borderId="0"/>
    <xf numFmtId="0" fontId="67" fillId="0" borderId="0">
      <alignment vertical="center"/>
    </xf>
    <xf numFmtId="0" fontId="9" fillId="0" borderId="0" applyFill="0" applyBorder="0" applyAlignment="0"/>
    <xf numFmtId="0" fontId="74" fillId="0" borderId="0">
      <alignment vertical="center"/>
    </xf>
    <xf numFmtId="0" fontId="67" fillId="0" borderId="0">
      <alignment vertical="center"/>
    </xf>
    <xf numFmtId="0" fontId="67" fillId="0" borderId="0">
      <alignment vertical="center"/>
    </xf>
    <xf numFmtId="0" fontId="142" fillId="0" borderId="0">
      <alignment vertical="center"/>
    </xf>
    <xf numFmtId="0" fontId="67" fillId="0" borderId="0">
      <alignment vertical="center"/>
    </xf>
    <xf numFmtId="0" fontId="142" fillId="0" borderId="0">
      <alignment vertical="center"/>
    </xf>
    <xf numFmtId="0" fontId="0" fillId="0" borderId="0" applyNumberFormat="0" applyFill="0" applyBorder="0" applyAlignment="0" applyProtection="0"/>
    <xf numFmtId="0" fontId="67" fillId="0" borderId="0">
      <alignment vertical="center"/>
    </xf>
    <xf numFmtId="0" fontId="31" fillId="0" borderId="0">
      <alignment vertical="center"/>
    </xf>
    <xf numFmtId="0" fontId="67" fillId="0" borderId="0">
      <alignment vertical="center"/>
    </xf>
    <xf numFmtId="0" fontId="31" fillId="0" borderId="0">
      <alignment vertical="center"/>
    </xf>
    <xf numFmtId="0" fontId="31" fillId="0" borderId="0">
      <alignment vertical="center"/>
    </xf>
    <xf numFmtId="0" fontId="31" fillId="0" borderId="0">
      <alignment vertical="center"/>
    </xf>
    <xf numFmtId="0" fontId="67" fillId="0" borderId="0">
      <alignment vertical="center"/>
    </xf>
    <xf numFmtId="0" fontId="31" fillId="0" borderId="0">
      <alignment vertical="center"/>
    </xf>
    <xf numFmtId="0" fontId="9" fillId="0" borderId="0" applyFill="0" applyBorder="0" applyAlignment="0"/>
    <xf numFmtId="0" fontId="67" fillId="0" borderId="0">
      <alignment vertical="center"/>
    </xf>
    <xf numFmtId="0" fontId="69" fillId="0" borderId="0"/>
    <xf numFmtId="0" fontId="3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9" fillId="0" borderId="0"/>
    <xf numFmtId="0" fontId="0" fillId="0" borderId="0" applyNumberFormat="0" applyFill="0" applyBorder="0" applyAlignment="0" applyProtection="0"/>
    <xf numFmtId="0" fontId="0" fillId="0" borderId="0"/>
    <xf numFmtId="0" fontId="31" fillId="0" borderId="0"/>
    <xf numFmtId="0" fontId="31" fillId="0" borderId="0"/>
    <xf numFmtId="0" fontId="143" fillId="0" borderId="0"/>
    <xf numFmtId="0" fontId="31"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36"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2"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127"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8" fillId="42" borderId="0" applyNumberFormat="0" applyBorder="0" applyAlignment="0" applyProtection="0">
      <alignment vertical="center"/>
    </xf>
    <xf numFmtId="0" fontId="98" fillId="42"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2" fillId="58" borderId="0" applyNumberFormat="0" applyBorder="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48" fillId="0" borderId="0" applyNumberFormat="0" applyFill="0" applyBorder="0" applyAlignment="0" applyProtection="0">
      <alignment vertical="center"/>
    </xf>
    <xf numFmtId="0" fontId="112" fillId="0" borderId="36" applyNumberFormat="0" applyFill="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127" fillId="0" borderId="0" applyNumberFormat="0" applyFill="0" applyBorder="0" applyAlignment="0" applyProtection="0">
      <alignment vertical="center"/>
    </xf>
    <xf numFmtId="0" fontId="96" fillId="0" borderId="32" applyNumberFormat="0" applyFill="0" applyAlignment="0" applyProtection="0">
      <alignment vertical="center"/>
    </xf>
    <xf numFmtId="0" fontId="48" fillId="0" borderId="0" applyNumberFormat="0" applyFill="0" applyBorder="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48" fillId="0" borderId="0" applyNumberFormat="0" applyFill="0" applyBorder="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96" fillId="0" borderId="32" applyNumberFormat="0" applyFill="0" applyAlignment="0" applyProtection="0">
      <alignment vertical="center"/>
    </xf>
    <xf numFmtId="0" fontId="123" fillId="0" borderId="41" applyNumberFormat="0" applyFill="0" applyAlignment="0" applyProtection="0">
      <alignment vertical="center"/>
    </xf>
    <xf numFmtId="0" fontId="96" fillId="0" borderId="32" applyNumberFormat="0" applyFill="0" applyAlignment="0" applyProtection="0">
      <alignment vertical="center"/>
    </xf>
    <xf numFmtId="0" fontId="112" fillId="0" borderId="36" applyNumberFormat="0" applyFill="0" applyAlignment="0" applyProtection="0">
      <alignment vertical="center"/>
    </xf>
    <xf numFmtId="0" fontId="96" fillId="0" borderId="32" applyNumberFormat="0" applyFill="0" applyAlignment="0" applyProtection="0">
      <alignment vertical="center"/>
    </xf>
    <xf numFmtId="0" fontId="112" fillId="0" borderId="36" applyNumberFormat="0" applyFill="0" applyAlignment="0" applyProtection="0">
      <alignment vertical="center"/>
    </xf>
    <xf numFmtId="0" fontId="112" fillId="0" borderId="36" applyNumberFormat="0" applyFill="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72" fillId="2" borderId="24" applyNumberFormat="0" applyAlignment="0" applyProtection="0">
      <alignment vertical="center"/>
    </xf>
    <xf numFmtId="0" fontId="2" fillId="0" borderId="0"/>
    <xf numFmtId="0" fontId="73" fillId="22" borderId="24" applyNumberFormat="0" applyAlignment="0" applyProtection="0">
      <alignment vertical="center"/>
    </xf>
    <xf numFmtId="0" fontId="72" fillId="2" borderId="24" applyNumberFormat="0" applyAlignment="0" applyProtection="0">
      <alignment vertical="center"/>
    </xf>
    <xf numFmtId="0" fontId="118" fillId="64" borderId="39" applyNumberFormat="0" applyAlignment="0" applyProtection="0">
      <alignment vertical="center"/>
    </xf>
    <xf numFmtId="0" fontId="118" fillId="64" borderId="39" applyNumberFormat="0" applyAlignment="0" applyProtection="0">
      <alignment vertical="center"/>
    </xf>
    <xf numFmtId="0" fontId="118" fillId="64" borderId="39" applyNumberFormat="0" applyAlignment="0" applyProtection="0">
      <alignment vertical="center"/>
    </xf>
    <xf numFmtId="0" fontId="118" fillId="64" borderId="39" applyNumberFormat="0" applyAlignment="0" applyProtection="0">
      <alignment vertical="center"/>
    </xf>
    <xf numFmtId="0" fontId="118" fillId="64" borderId="39" applyNumberFormat="0" applyAlignment="0" applyProtection="0">
      <alignment vertical="center"/>
    </xf>
    <xf numFmtId="0" fontId="138" fillId="64" borderId="39" applyNumberFormat="0" applyAlignment="0" applyProtection="0">
      <alignment vertical="center"/>
    </xf>
    <xf numFmtId="0" fontId="138" fillId="64" borderId="39" applyNumberFormat="0" applyAlignment="0" applyProtection="0">
      <alignment vertical="center"/>
    </xf>
    <xf numFmtId="0" fontId="138" fillId="64" borderId="39"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39" fillId="0" borderId="41" applyNumberFormat="0" applyFill="0" applyAlignment="0" applyProtection="0">
      <alignment vertical="center"/>
    </xf>
    <xf numFmtId="0" fontId="139" fillId="0" borderId="41" applyNumberFormat="0" applyFill="0" applyAlignment="0" applyProtection="0">
      <alignment vertical="center"/>
    </xf>
    <xf numFmtId="0" fontId="139" fillId="0" borderId="41" applyNumberFormat="0" applyFill="0" applyAlignment="0" applyProtection="0">
      <alignment vertical="center"/>
    </xf>
    <xf numFmtId="0" fontId="0" fillId="0" borderId="0"/>
    <xf numFmtId="0" fontId="139" fillId="0" borderId="41" applyNumberFormat="0" applyFill="0" applyAlignment="0" applyProtection="0">
      <alignment vertical="center"/>
    </xf>
    <xf numFmtId="0" fontId="139" fillId="0" borderId="41" applyNumberFormat="0" applyFill="0" applyAlignment="0" applyProtection="0">
      <alignment vertical="center"/>
    </xf>
    <xf numFmtId="0" fontId="139" fillId="0" borderId="41" applyNumberFormat="0" applyFill="0" applyAlignment="0" applyProtection="0">
      <alignment vertical="center"/>
    </xf>
    <xf numFmtId="0" fontId="139" fillId="0" borderId="41" applyNumberFormat="0" applyFill="0" applyAlignment="0" applyProtection="0">
      <alignment vertical="center"/>
    </xf>
    <xf numFmtId="0" fontId="139" fillId="0" borderId="41" applyNumberFormat="0" applyFill="0" applyAlignment="0" applyProtection="0">
      <alignment vertical="center"/>
    </xf>
    <xf numFmtId="0" fontId="123" fillId="0" borderId="41" applyNumberFormat="0" applyFill="0" applyAlignment="0" applyProtection="0">
      <alignment vertical="center"/>
    </xf>
    <xf numFmtId="0" fontId="123" fillId="0" borderId="41" applyNumberFormat="0" applyFill="0" applyAlignment="0" applyProtection="0">
      <alignment vertical="center"/>
    </xf>
    <xf numFmtId="199" fontId="31" fillId="0" borderId="0" applyFont="0" applyFill="0" applyBorder="0" applyAlignment="0" applyProtection="0"/>
    <xf numFmtId="182" fontId="31"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89" fontId="0" fillId="0" borderId="0" applyFont="0" applyFill="0" applyBorder="0" applyAlignment="0" applyProtection="0"/>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31" fillId="0" borderId="0" applyFont="0" applyFill="0" applyBorder="0" applyAlignment="0" applyProtection="0">
      <alignment vertical="center"/>
    </xf>
    <xf numFmtId="43" fontId="70"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0" fontId="68" fillId="59" borderId="0" applyNumberFormat="0" applyBorder="0" applyAlignment="0" applyProtection="0">
      <alignment vertical="center"/>
    </xf>
    <xf numFmtId="43" fontId="70" fillId="0" borderId="0" applyFont="0" applyFill="0" applyBorder="0" applyAlignment="0" applyProtection="0">
      <alignment vertical="center"/>
    </xf>
    <xf numFmtId="0" fontId="68" fillId="57" borderId="0" applyNumberFormat="0" applyBorder="0" applyAlignment="0" applyProtection="0">
      <alignment vertical="center"/>
    </xf>
    <xf numFmtId="43" fontId="70"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43" fontId="31" fillId="0" borderId="0" applyFont="0" applyFill="0" applyBorder="0" applyAlignment="0" applyProtection="0">
      <alignment vertical="center"/>
    </xf>
    <xf numFmtId="43" fontId="70"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70" fillId="0" borderId="0" applyFont="0" applyFill="0" applyBorder="0" applyAlignment="0" applyProtection="0">
      <alignment vertical="center"/>
    </xf>
    <xf numFmtId="43" fontId="70" fillId="0" borderId="0" applyFont="0" applyFill="0" applyBorder="0" applyAlignment="0" applyProtection="0">
      <alignment vertical="center"/>
    </xf>
    <xf numFmtId="0" fontId="76" fillId="59" borderId="0" applyNumberFormat="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0" fontId="76" fillId="24" borderId="0" applyNumberFormat="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0" fontId="76" fillId="26" borderId="0" applyNumberFormat="0" applyBorder="0" applyAlignment="0" applyProtection="0">
      <alignment vertical="center"/>
    </xf>
    <xf numFmtId="43" fontId="31" fillId="0" borderId="0" applyFont="0" applyFill="0" applyBorder="0" applyAlignment="0" applyProtection="0"/>
    <xf numFmtId="192" fontId="31" fillId="0" borderId="0" applyFont="0" applyFill="0" applyBorder="0" applyAlignment="0" applyProtection="0"/>
    <xf numFmtId="0" fontId="76" fillId="35" borderId="0" applyNumberFormat="0" applyBorder="0" applyAlignment="0" applyProtection="0">
      <alignment vertical="center"/>
    </xf>
    <xf numFmtId="43" fontId="31" fillId="0" borderId="0" applyFont="0" applyFill="0" applyBorder="0" applyAlignment="0" applyProtection="0"/>
    <xf numFmtId="192" fontId="31" fillId="0" borderId="0" applyFont="0" applyFill="0" applyBorder="0" applyAlignment="0" applyProtection="0"/>
    <xf numFmtId="43" fontId="0" fillId="0" borderId="0" applyFont="0" applyFill="0" applyBorder="0" applyAlignment="0" applyProtection="0"/>
    <xf numFmtId="221" fontId="69" fillId="0" borderId="0" applyFont="0" applyFill="0" applyBorder="0" applyAlignment="0" applyProtection="0"/>
    <xf numFmtId="43" fontId="31" fillId="0" borderId="0" applyFont="0" applyFill="0" applyBorder="0" applyAlignment="0" applyProtection="0"/>
    <xf numFmtId="43" fontId="67"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92"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0" fillId="0" borderId="0" applyFont="0" applyFill="0" applyBorder="0" applyAlignment="0" applyProtection="0"/>
    <xf numFmtId="192" fontId="31" fillId="0" borderId="0" applyFont="0" applyFill="0" applyBorder="0" applyAlignment="0" applyProtection="0"/>
    <xf numFmtId="43" fontId="0" fillId="0" borderId="0" applyFont="0" applyFill="0" applyBorder="0" applyAlignment="0" applyProtection="0"/>
    <xf numFmtId="43" fontId="31" fillId="0" borderId="0" applyFont="0" applyFill="0" applyBorder="0" applyAlignment="0" applyProtection="0"/>
    <xf numFmtId="192" fontId="31" fillId="0" borderId="0" applyFont="0" applyFill="0" applyBorder="0" applyAlignment="0" applyProtection="0"/>
    <xf numFmtId="192" fontId="31" fillId="0" borderId="0" applyFont="0" applyFill="0" applyBorder="0" applyAlignment="0" applyProtection="0"/>
    <xf numFmtId="43" fontId="0" fillId="0" borderId="0" applyFont="0" applyFill="0" applyBorder="0" applyAlignment="0" applyProtection="0"/>
    <xf numFmtId="0" fontId="94" fillId="21" borderId="24" applyNumberFormat="0" applyAlignment="0" applyProtection="0">
      <alignment vertical="center"/>
    </xf>
    <xf numFmtId="41" fontId="31" fillId="0" borderId="0" applyFont="0" applyFill="0" applyBorder="0" applyAlignment="0" applyProtection="0"/>
    <xf numFmtId="0" fontId="140" fillId="21" borderId="24" applyNumberFormat="0" applyAlignment="0" applyProtection="0">
      <alignment vertical="center"/>
    </xf>
    <xf numFmtId="41" fontId="31" fillId="0" borderId="0" applyFont="0" applyFill="0" applyBorder="0" applyAlignment="0" applyProtection="0"/>
    <xf numFmtId="41" fontId="31" fillId="0" borderId="0" applyFont="0" applyFill="0" applyBorder="0" applyAlignment="0" applyProtection="0"/>
    <xf numFmtId="0" fontId="94" fillId="21" borderId="24" applyNumberFormat="0" applyAlignment="0" applyProtection="0">
      <alignment vertical="center"/>
    </xf>
    <xf numFmtId="41" fontId="31" fillId="0" borderId="0" applyFont="0" applyFill="0" applyBorder="0" applyAlignment="0" applyProtection="0"/>
    <xf numFmtId="0" fontId="144" fillId="0" borderId="0"/>
    <xf numFmtId="0" fontId="68" fillId="26" borderId="0" applyNumberFormat="0" applyBorder="0" applyAlignment="0" applyProtection="0">
      <alignment vertical="center"/>
    </xf>
    <xf numFmtId="0" fontId="76" fillId="65"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76" fillId="65" borderId="0" applyNumberFormat="0" applyBorder="0" applyAlignment="0" applyProtection="0">
      <alignment vertical="center"/>
    </xf>
    <xf numFmtId="0" fontId="76" fillId="65" borderId="0" applyNumberFormat="0" applyBorder="0" applyAlignment="0" applyProtection="0">
      <alignment vertical="center"/>
    </xf>
    <xf numFmtId="0" fontId="76" fillId="65"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68" fillId="59" borderId="0" applyNumberFormat="0" applyBorder="0" applyAlignment="0" applyProtection="0">
      <alignment vertical="center"/>
    </xf>
    <xf numFmtId="0" fontId="68" fillId="59" borderId="0" applyNumberFormat="0" applyBorder="0" applyAlignment="0" applyProtection="0">
      <alignment vertical="center"/>
    </xf>
    <xf numFmtId="0" fontId="76" fillId="59" borderId="0" applyNumberFormat="0" applyBorder="0" applyAlignment="0" applyProtection="0">
      <alignment vertical="center"/>
    </xf>
    <xf numFmtId="0" fontId="68" fillId="59" borderId="0" applyNumberFormat="0" applyBorder="0" applyAlignment="0" applyProtection="0">
      <alignment vertical="center"/>
    </xf>
    <xf numFmtId="0" fontId="68" fillId="59" borderId="0" applyNumberFormat="0" applyBorder="0" applyAlignment="0" applyProtection="0">
      <alignment vertical="center"/>
    </xf>
    <xf numFmtId="0" fontId="68"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76" fillId="24"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76" fillId="24" borderId="0" applyNumberFormat="0" applyBorder="0" applyAlignment="0" applyProtection="0">
      <alignment vertical="center"/>
    </xf>
    <xf numFmtId="0" fontId="76" fillId="24"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76"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76"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7" fillId="31" borderId="0" applyNumberFormat="0" applyBorder="0" applyAlignment="0" applyProtection="0">
      <alignment vertical="center"/>
    </xf>
    <xf numFmtId="0" fontId="106" fillId="31" borderId="0" applyNumberFormat="0" applyBorder="0" applyAlignment="0" applyProtection="0">
      <alignment vertical="center"/>
    </xf>
    <xf numFmtId="0" fontId="106" fillId="31" borderId="0" applyNumberFormat="0" applyBorder="0" applyAlignment="0" applyProtection="0">
      <alignment vertical="center"/>
    </xf>
    <xf numFmtId="0" fontId="106" fillId="31" borderId="0" applyNumberFormat="0" applyBorder="0" applyAlignment="0" applyProtection="0">
      <alignment vertical="center"/>
    </xf>
    <xf numFmtId="0" fontId="106" fillId="31" borderId="0" applyNumberFormat="0" applyBorder="0" applyAlignment="0" applyProtection="0">
      <alignment vertical="center"/>
    </xf>
    <xf numFmtId="0" fontId="97" fillId="31" borderId="0" applyNumberFormat="0" applyBorder="0" applyAlignment="0" applyProtection="0">
      <alignment vertical="center"/>
    </xf>
    <xf numFmtId="0" fontId="97" fillId="31" borderId="0" applyNumberFormat="0" applyBorder="0" applyAlignment="0" applyProtection="0">
      <alignment vertical="center"/>
    </xf>
    <xf numFmtId="0" fontId="88" fillId="2" borderId="31" applyNumberFormat="0" applyAlignment="0" applyProtection="0">
      <alignment vertical="center"/>
    </xf>
    <xf numFmtId="0" fontId="88" fillId="2" borderId="31" applyNumberFormat="0" applyAlignment="0" applyProtection="0">
      <alignment vertical="center"/>
    </xf>
    <xf numFmtId="0" fontId="88" fillId="2" borderId="31" applyNumberFormat="0" applyAlignment="0" applyProtection="0">
      <alignment vertical="center"/>
    </xf>
    <xf numFmtId="0" fontId="88" fillId="2" borderId="31" applyNumberFormat="0" applyAlignment="0" applyProtection="0">
      <alignment vertical="center"/>
    </xf>
    <xf numFmtId="0" fontId="88" fillId="2" borderId="31" applyNumberFormat="0" applyAlignment="0" applyProtection="0">
      <alignment vertical="center"/>
    </xf>
    <xf numFmtId="0" fontId="88" fillId="2" borderId="31" applyNumberFormat="0" applyAlignment="0" applyProtection="0">
      <alignment vertical="center"/>
    </xf>
    <xf numFmtId="0" fontId="93" fillId="22" borderId="31" applyNumberFormat="0" applyAlignment="0" applyProtection="0">
      <alignment vertical="center"/>
    </xf>
    <xf numFmtId="0" fontId="88" fillId="2" borderId="31" applyNumberFormat="0" applyAlignment="0" applyProtection="0">
      <alignment vertical="center"/>
    </xf>
    <xf numFmtId="0" fontId="93" fillId="22" borderId="31" applyNumberFormat="0" applyAlignment="0" applyProtection="0">
      <alignment vertical="center"/>
    </xf>
    <xf numFmtId="0" fontId="93" fillId="22" borderId="31"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140"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94" fillId="21" borderId="24" applyNumberFormat="0" applyAlignment="0" applyProtection="0">
      <alignment vertical="center"/>
    </xf>
    <xf numFmtId="0" fontId="140" fillId="21" borderId="24" applyNumberFormat="0" applyAlignment="0" applyProtection="0">
      <alignment vertical="center"/>
    </xf>
    <xf numFmtId="0" fontId="69" fillId="0" borderId="0"/>
    <xf numFmtId="0" fontId="0" fillId="16" borderId="37" applyNumberFormat="0" applyFont="0" applyAlignment="0" applyProtection="0">
      <alignment vertical="center"/>
    </xf>
    <xf numFmtId="0" fontId="31" fillId="16" borderId="37" applyNumberFormat="0" applyFont="0" applyAlignment="0" applyProtection="0">
      <alignment vertical="center"/>
    </xf>
    <xf numFmtId="0" fontId="31" fillId="16" borderId="37" applyNumberFormat="0" applyFont="0" applyAlignment="0" applyProtection="0">
      <alignment vertical="center"/>
    </xf>
    <xf numFmtId="0" fontId="0" fillId="16" borderId="37" applyNumberFormat="0" applyFont="0" applyAlignment="0" applyProtection="0">
      <alignment vertical="center"/>
    </xf>
    <xf numFmtId="0" fontId="0" fillId="16" borderId="37" applyNumberFormat="0" applyFont="0" applyAlignment="0" applyProtection="0">
      <alignment vertical="center"/>
    </xf>
    <xf numFmtId="0" fontId="31" fillId="16" borderId="37" applyNumberFormat="0" applyFont="0" applyAlignment="0" applyProtection="0">
      <alignment vertical="center"/>
    </xf>
    <xf numFmtId="0" fontId="0" fillId="16" borderId="37" applyNumberFormat="0" applyFont="0" applyAlignment="0" applyProtection="0">
      <alignment vertical="center"/>
    </xf>
    <xf numFmtId="0" fontId="0" fillId="16" borderId="37" applyNumberFormat="0" applyFont="0" applyAlignment="0" applyProtection="0">
      <alignment vertical="center"/>
    </xf>
    <xf numFmtId="0" fontId="31" fillId="16" borderId="37" applyNumberFormat="0" applyFont="0" applyAlignment="0" applyProtection="0">
      <alignment vertical="center"/>
    </xf>
    <xf numFmtId="0" fontId="0" fillId="16" borderId="37" applyNumberFormat="0" applyFont="0" applyAlignment="0" applyProtection="0">
      <alignment vertical="center"/>
    </xf>
    <xf numFmtId="0" fontId="31" fillId="16" borderId="37" applyNumberFormat="0" applyFont="0" applyAlignment="0" applyProtection="0">
      <alignment vertical="center"/>
    </xf>
    <xf numFmtId="190" fontId="69" fillId="0" borderId="1" applyNumberFormat="0"/>
    <xf numFmtId="0" fontId="69" fillId="0" borderId="1" applyNumberFormat="0"/>
    <xf numFmtId="0" fontId="69" fillId="0" borderId="1" applyNumberFormat="0"/>
    <xf numFmtId="190" fontId="69" fillId="0" borderId="1" applyNumberFormat="0"/>
    <xf numFmtId="38" fontId="52" fillId="0" borderId="0" applyFont="0" applyFill="0" applyBorder="0" applyAlignment="0" applyProtection="0"/>
    <xf numFmtId="40" fontId="52" fillId="0" borderId="0" applyFont="0" applyFill="0" applyBorder="0" applyAlignment="0" applyProtection="0"/>
    <xf numFmtId="0" fontId="52" fillId="0" borderId="0" applyFont="0" applyFill="0" applyBorder="0" applyAlignment="0" applyProtection="0"/>
    <xf numFmtId="0" fontId="141" fillId="0" borderId="0"/>
  </cellStyleXfs>
  <cellXfs count="501">
    <xf numFmtId="0" fontId="0" fillId="0" borderId="0" xfId="0"/>
    <xf numFmtId="214" fontId="1" fillId="2" borderId="0" xfId="38" applyNumberFormat="1" applyFont="1" applyFill="1" applyAlignment="1" applyProtection="1">
      <alignment horizontal="left" vertical="center" shrinkToFit="1"/>
      <protection locked="0" hidden="1"/>
    </xf>
    <xf numFmtId="0" fontId="1" fillId="0" borderId="0" xfId="38"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188" fontId="4" fillId="0" borderId="0" xfId="0" applyNumberFormat="1" applyFont="1" applyAlignment="1">
      <alignment horizontal="center" vertical="center"/>
    </xf>
    <xf numFmtId="0" fontId="4" fillId="0" borderId="0" xfId="0" applyNumberFormat="1" applyFont="1" applyAlignment="1">
      <alignment horizontal="center" vertical="center"/>
    </xf>
    <xf numFmtId="188"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187" fontId="4" fillId="0" borderId="0" xfId="0" applyNumberFormat="1" applyFont="1" applyFill="1" applyAlignment="1">
      <alignment vertical="center"/>
    </xf>
    <xf numFmtId="0" fontId="1" fillId="0" borderId="0" xfId="38"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248"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187" fontId="4" fillId="0" borderId="1" xfId="0" applyNumberFormat="1" applyFont="1" applyBorder="1" applyAlignment="1" applyProtection="1">
      <alignment horizontal="right" vertical="center"/>
    </xf>
    <xf numFmtId="188" fontId="8" fillId="0" borderId="0" xfId="0" applyNumberFormat="1" applyFont="1" applyAlignment="1">
      <alignment horizontal="center" vertical="center"/>
    </xf>
    <xf numFmtId="188"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8"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187"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8" applyFont="1" applyBorder="1" applyAlignment="1">
      <alignment horizontal="right" vertical="center"/>
    </xf>
    <xf numFmtId="0" fontId="13" fillId="0" borderId="1" xfId="38"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8"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966" applyNumberFormat="1" applyFont="1" applyFill="1" applyBorder="1" applyAlignment="1">
      <alignment horizontal="right" vertical="center" wrapText="1"/>
    </xf>
    <xf numFmtId="43" fontId="4" fillId="0" borderId="1" xfId="1966" applyNumberFormat="1" applyFont="1" applyFill="1" applyBorder="1" applyAlignment="1">
      <alignment horizontal="right" vertical="center" wrapText="1"/>
    </xf>
    <xf numFmtId="187" fontId="4" fillId="0" borderId="1" xfId="0" applyNumberFormat="1" applyFont="1" applyBorder="1" applyAlignment="1">
      <alignment vertical="center"/>
    </xf>
    <xf numFmtId="43" fontId="4" fillId="0" borderId="1" xfId="1966"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214" fontId="16" fillId="2" borderId="0" xfId="38" applyNumberFormat="1" applyFont="1" applyFill="1" applyAlignment="1" applyProtection="1">
      <alignment horizontal="left" vertical="center" shrinkToFit="1"/>
      <protection locked="0" hidden="1"/>
    </xf>
    <xf numFmtId="214" fontId="1" fillId="2" borderId="0" xfId="38" applyNumberFormat="1" applyFont="1" applyFill="1" applyAlignment="1" applyProtection="1">
      <alignment horizontal="left" vertical="center" wrapText="1" shrinkToFit="1"/>
      <protection locked="0" hidden="1"/>
    </xf>
    <xf numFmtId="0" fontId="3" fillId="0" borderId="0" xfId="1969" applyFont="1" applyAlignment="1">
      <alignment horizontal="center" vertical="center"/>
    </xf>
    <xf numFmtId="0" fontId="6" fillId="0" borderId="1" xfId="1969" applyFont="1" applyBorder="1" applyAlignment="1">
      <alignment horizontal="center" vertical="center" wrapText="1"/>
    </xf>
    <xf numFmtId="0" fontId="7" fillId="0" borderId="1" xfId="1969" applyFont="1" applyBorder="1">
      <alignment vertical="center"/>
    </xf>
    <xf numFmtId="0" fontId="17" fillId="0" borderId="1" xfId="1969" applyFont="1" applyBorder="1">
      <alignment vertical="center"/>
    </xf>
    <xf numFmtId="0" fontId="4" fillId="0" borderId="1" xfId="1969" applyFont="1" applyBorder="1">
      <alignment vertical="center"/>
    </xf>
    <xf numFmtId="0" fontId="4" fillId="0" borderId="0" xfId="1969" applyFont="1">
      <alignment vertical="center"/>
    </xf>
    <xf numFmtId="0" fontId="5" fillId="0" borderId="0" xfId="1969" applyFont="1">
      <alignment vertical="center"/>
    </xf>
    <xf numFmtId="0" fontId="6" fillId="0" borderId="1" xfId="1969" applyFont="1" applyBorder="1" applyAlignment="1">
      <alignment horizontal="center" vertical="center"/>
    </xf>
    <xf numFmtId="0" fontId="3" fillId="0" borderId="0" xfId="1969" applyFont="1" applyAlignment="1">
      <alignment horizontal="centerContinuous" vertical="center"/>
    </xf>
    <xf numFmtId="0" fontId="4" fillId="0" borderId="1" xfId="1969" applyFont="1" applyBorder="1" applyAlignment="1">
      <alignment horizontal="center" vertical="center" wrapText="1"/>
    </xf>
    <xf numFmtId="0" fontId="5" fillId="0" borderId="1" xfId="1969" applyFont="1" applyBorder="1" applyAlignment="1">
      <alignment horizontal="center" vertical="center" wrapText="1"/>
    </xf>
    <xf numFmtId="0" fontId="6" fillId="0" borderId="1" xfId="1969" applyFont="1" applyFill="1" applyBorder="1" applyAlignment="1">
      <alignment horizontal="center" vertical="center" wrapText="1"/>
    </xf>
    <xf numFmtId="181"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248" applyFont="1" applyFill="1" applyBorder="1" applyAlignment="1">
      <alignment horizontal="center" vertical="center"/>
    </xf>
    <xf numFmtId="0" fontId="6" fillId="0" borderId="1" xfId="1248" applyFont="1" applyFill="1" applyBorder="1" applyAlignment="1">
      <alignment horizontal="center" vertical="center" wrapText="1"/>
    </xf>
    <xf numFmtId="209" fontId="6" fillId="0" borderId="1" xfId="1248"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965" applyFont="1" applyBorder="1" applyAlignment="1">
      <alignment horizontal="center" vertical="center" wrapText="1"/>
    </xf>
    <xf numFmtId="0" fontId="6" fillId="0" borderId="1" xfId="1965"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248" applyFont="1" applyFill="1" applyBorder="1" applyAlignment="1">
      <alignment horizontal="center" vertical="center" wrapText="1"/>
    </xf>
    <xf numFmtId="0" fontId="15" fillId="0" borderId="1" xfId="38" applyFont="1" applyBorder="1" applyAlignment="1" applyProtection="1">
      <alignment vertical="center"/>
    </xf>
    <xf numFmtId="0" fontId="15" fillId="0" borderId="1" xfId="0" applyFont="1" applyBorder="1" applyAlignment="1">
      <alignment vertical="center"/>
    </xf>
    <xf numFmtId="0" fontId="16" fillId="0" borderId="0" xfId="38" applyFont="1" applyAlignment="1" applyProtection="1">
      <alignment horizontal="left" vertical="center" wrapText="1"/>
    </xf>
    <xf numFmtId="0" fontId="18" fillId="0" borderId="1" xfId="1248"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248" applyFont="1" applyFill="1" applyBorder="1" applyAlignment="1">
      <alignment horizontal="center" vertical="center"/>
    </xf>
    <xf numFmtId="0" fontId="18" fillId="0" borderId="6" xfId="1248" applyFont="1" applyFill="1" applyBorder="1" applyAlignment="1">
      <alignment horizontal="center" vertical="center" wrapText="1"/>
    </xf>
    <xf numFmtId="209" fontId="18" fillId="0" borderId="1" xfId="1248" applyNumberFormat="1" applyFont="1" applyFill="1" applyBorder="1" applyAlignment="1">
      <alignment horizontal="center" vertical="center" wrapText="1"/>
    </xf>
    <xf numFmtId="0" fontId="18" fillId="0" borderId="7" xfId="1248" applyFont="1" applyFill="1" applyBorder="1" applyAlignment="1">
      <alignment horizontal="center" vertical="center" wrapText="1"/>
    </xf>
    <xf numFmtId="213" fontId="8" fillId="0" borderId="1" xfId="1785" applyNumberFormat="1" applyFont="1" applyFill="1" applyBorder="1" applyAlignment="1">
      <alignment horizontal="center" vertical="center" wrapText="1"/>
    </xf>
    <xf numFmtId="0" fontId="4" fillId="0" borderId="1" xfId="1248" applyFont="1" applyFill="1" applyBorder="1" applyAlignment="1">
      <alignment horizontal="center" vertical="center"/>
    </xf>
    <xf numFmtId="0" fontId="4" fillId="0" borderId="1" xfId="0" applyFont="1" applyBorder="1" applyAlignment="1">
      <alignment horizontal="left" vertical="center" wrapText="1"/>
    </xf>
    <xf numFmtId="0" fontId="4" fillId="0" borderId="1" xfId="1248" applyFont="1" applyFill="1" applyBorder="1" applyAlignment="1">
      <alignment vertical="center" wrapText="1"/>
    </xf>
    <xf numFmtId="0" fontId="5" fillId="0" borderId="1" xfId="1965" applyFont="1" applyFill="1" applyBorder="1" applyAlignment="1">
      <alignment horizontal="center" vertical="center" wrapText="1"/>
    </xf>
    <xf numFmtId="0" fontId="4" fillId="0" borderId="1" xfId="1965" applyFont="1" applyFill="1" applyBorder="1" applyAlignment="1">
      <alignment horizontal="center" vertical="center" wrapText="1"/>
    </xf>
    <xf numFmtId="0" fontId="5" fillId="0" borderId="1" xfId="1248" applyFont="1" applyFill="1" applyBorder="1" applyAlignment="1">
      <alignment vertical="center" wrapText="1"/>
    </xf>
    <xf numFmtId="0" fontId="4" fillId="0" borderId="1" xfId="1965"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223" fontId="4" fillId="0" borderId="2" xfId="0" applyNumberFormat="1" applyFont="1" applyBorder="1" applyAlignment="1">
      <alignment horizontal="right" vertical="center"/>
    </xf>
    <xf numFmtId="0" fontId="4" fillId="0" borderId="1" xfId="1248" applyFont="1" applyBorder="1" applyAlignment="1">
      <alignment vertical="center" wrapText="1"/>
    </xf>
    <xf numFmtId="0" fontId="18" fillId="0" borderId="7" xfId="0" applyFont="1" applyBorder="1" applyAlignment="1">
      <alignment horizontal="center" vertical="center" wrapText="1"/>
    </xf>
    <xf numFmtId="0" fontId="19" fillId="4" borderId="0" xfId="0" applyFont="1" applyFill="1"/>
    <xf numFmtId="43" fontId="19" fillId="4" borderId="0" xfId="28" applyFont="1" applyFill="1"/>
    <xf numFmtId="214" fontId="20" fillId="4" borderId="0" xfId="38" applyNumberFormat="1" applyFont="1" applyFill="1" applyAlignment="1" applyProtection="1">
      <alignment horizontal="left" vertical="center" shrinkToFit="1"/>
      <protection locked="0" hidden="1"/>
    </xf>
    <xf numFmtId="0" fontId="20" fillId="4" borderId="0" xfId="38" applyFont="1" applyFill="1" applyAlignment="1" applyProtection="1">
      <alignment horizontal="left" vertical="center"/>
    </xf>
    <xf numFmtId="0" fontId="19" fillId="4" borderId="0" xfId="0" applyFont="1" applyFill="1" applyAlignment="1">
      <alignment horizontal="center" vertical="center" wrapText="1"/>
    </xf>
    <xf numFmtId="0" fontId="21" fillId="4" borderId="0" xfId="0" applyFont="1" applyFill="1" applyAlignment="1">
      <alignment horizontal="center" vertical="center" wrapText="1"/>
    </xf>
    <xf numFmtId="188" fontId="19" fillId="4" borderId="0" xfId="0" applyNumberFormat="1" applyFont="1" applyFill="1" applyAlignment="1">
      <alignment horizontal="center" vertical="center"/>
    </xf>
    <xf numFmtId="0" fontId="19" fillId="4" borderId="0" xfId="0" applyNumberFormat="1" applyFont="1" applyFill="1" applyAlignment="1">
      <alignment horizontal="center" vertical="center"/>
    </xf>
    <xf numFmtId="188" fontId="19" fillId="4" borderId="0" xfId="0" applyNumberFormat="1" applyFont="1" applyFill="1" applyAlignment="1">
      <alignment vertical="center"/>
    </xf>
    <xf numFmtId="0" fontId="19" fillId="4" borderId="0" xfId="0" applyFont="1" applyFill="1" applyAlignment="1">
      <alignment vertical="center"/>
    </xf>
    <xf numFmtId="0" fontId="22" fillId="4" borderId="1" xfId="1248" applyFont="1" applyFill="1" applyBorder="1" applyAlignment="1">
      <alignment horizontal="center" vertical="center"/>
    </xf>
    <xf numFmtId="0" fontId="22" fillId="4" borderId="1" xfId="1248" applyFont="1" applyFill="1" applyBorder="1" applyAlignment="1">
      <alignment horizontal="center" vertical="center" wrapText="1"/>
    </xf>
    <xf numFmtId="209" fontId="22" fillId="4" borderId="1" xfId="1248" applyNumberFormat="1" applyFont="1" applyFill="1" applyBorder="1" applyAlignment="1">
      <alignment horizontal="center" vertical="center" wrapText="1"/>
    </xf>
    <xf numFmtId="0" fontId="22" fillId="4" borderId="6" xfId="1248" applyFont="1" applyFill="1" applyBorder="1" applyAlignment="1">
      <alignment horizontal="center" vertical="center"/>
    </xf>
    <xf numFmtId="0" fontId="22" fillId="4" borderId="6" xfId="1248" applyFont="1" applyFill="1" applyBorder="1" applyAlignment="1">
      <alignment horizontal="center" vertical="center" wrapText="1"/>
    </xf>
    <xf numFmtId="209" fontId="22" fillId="4" borderId="6" xfId="1248" applyNumberFormat="1" applyFont="1" applyFill="1" applyBorder="1" applyAlignment="1">
      <alignment horizontal="center" vertical="center" wrapText="1"/>
    </xf>
    <xf numFmtId="0" fontId="23" fillId="4" borderId="1" xfId="1248" applyFont="1" applyFill="1" applyBorder="1" applyAlignment="1">
      <alignment horizontal="center" vertical="center"/>
    </xf>
    <xf numFmtId="0" fontId="24" fillId="0" borderId="1" xfId="0" applyFont="1" applyBorder="1" applyAlignment="1">
      <alignment vertical="center" wrapText="1"/>
    </xf>
    <xf numFmtId="0" fontId="24" fillId="0" borderId="1" xfId="0" applyNumberFormat="1" applyFont="1" applyBorder="1" applyAlignment="1">
      <alignment vertical="center" wrapText="1"/>
    </xf>
    <xf numFmtId="43" fontId="19" fillId="4" borderId="0" xfId="28" applyFont="1" applyFill="1" applyAlignment="1">
      <alignment horizontal="center" vertical="center" wrapText="1"/>
    </xf>
    <xf numFmtId="43" fontId="19" fillId="4" borderId="0" xfId="28" applyFont="1" applyFill="1" applyAlignment="1">
      <alignment horizontal="right" vertical="center"/>
    </xf>
    <xf numFmtId="0" fontId="19" fillId="4" borderId="0" xfId="0" applyFont="1" applyFill="1" applyAlignment="1">
      <alignment horizontal="right" vertical="center"/>
    </xf>
    <xf numFmtId="43" fontId="22" fillId="4" borderId="6" xfId="28" applyFont="1" applyFill="1" applyBorder="1" applyAlignment="1">
      <alignment horizontal="center" vertical="center" wrapText="1"/>
    </xf>
    <xf numFmtId="43" fontId="22" fillId="4" borderId="1" xfId="28" applyFont="1" applyFill="1" applyBorder="1" applyAlignment="1">
      <alignment horizontal="center" vertical="center" wrapText="1"/>
    </xf>
    <xf numFmtId="0" fontId="22" fillId="4" borderId="6" xfId="0" applyFont="1" applyFill="1" applyBorder="1" applyAlignment="1">
      <alignment horizontal="center" vertical="center" wrapText="1"/>
    </xf>
    <xf numFmtId="43" fontId="22" fillId="4" borderId="9" xfId="28"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9" xfId="0" applyFont="1" applyFill="1" applyBorder="1" applyAlignment="1">
      <alignment horizontal="center" vertical="center" wrapText="1"/>
    </xf>
    <xf numFmtId="43" fontId="24" fillId="0" borderId="1" xfId="28" applyFont="1" applyBorder="1" applyAlignment="1">
      <alignment horizontal="center" vertical="center"/>
    </xf>
    <xf numFmtId="43" fontId="24" fillId="0" borderId="1" xfId="1779" applyNumberFormat="1" applyFont="1" applyBorder="1" applyAlignment="1">
      <alignment horizontal="center" vertical="center"/>
    </xf>
    <xf numFmtId="43" fontId="24" fillId="0" borderId="1" xfId="28" applyFont="1" applyFill="1" applyBorder="1" applyAlignment="1">
      <alignment horizontal="center" vertical="center"/>
    </xf>
    <xf numFmtId="0" fontId="24" fillId="4" borderId="1" xfId="0" applyFont="1" applyFill="1" applyBorder="1" applyAlignment="1">
      <alignment vertical="center" wrapText="1"/>
    </xf>
    <xf numFmtId="0" fontId="24" fillId="4" borderId="1" xfId="0" applyNumberFormat="1" applyFont="1" applyFill="1" applyBorder="1" applyAlignment="1">
      <alignment vertical="center" wrapText="1"/>
    </xf>
    <xf numFmtId="0" fontId="24" fillId="4" borderId="1" xfId="0" applyFont="1" applyFill="1" applyBorder="1" applyAlignment="1">
      <alignment vertical="center"/>
    </xf>
    <xf numFmtId="0" fontId="24" fillId="0" borderId="1" xfId="0" applyFont="1" applyFill="1" applyBorder="1" applyAlignment="1">
      <alignment vertical="center"/>
    </xf>
    <xf numFmtId="0" fontId="24" fillId="0" borderId="1" xfId="0" applyFont="1" applyFill="1" applyBorder="1" applyAlignment="1">
      <alignment vertical="center" wrapText="1"/>
    </xf>
    <xf numFmtId="0" fontId="24" fillId="4" borderId="1" xfId="0" applyFont="1" applyFill="1" applyBorder="1" applyAlignment="1">
      <alignment horizontal="center" vertical="center"/>
    </xf>
    <xf numFmtId="14" fontId="24" fillId="4" borderId="1" xfId="0" applyNumberFormat="1" applyFont="1" applyFill="1" applyBorder="1" applyAlignment="1">
      <alignment horizontal="center" vertical="center"/>
    </xf>
    <xf numFmtId="49" fontId="19" fillId="4" borderId="0" xfId="0" applyNumberFormat="1" applyFont="1" applyFill="1" applyAlignment="1">
      <alignment vertical="center"/>
    </xf>
    <xf numFmtId="43" fontId="24" fillId="4" borderId="1" xfId="28" applyFont="1" applyFill="1" applyBorder="1" applyAlignment="1">
      <alignment horizontal="center" vertical="center"/>
    </xf>
    <xf numFmtId="43" fontId="24" fillId="4" borderId="1" xfId="1779" applyNumberFormat="1" applyFont="1" applyFill="1" applyBorder="1" applyAlignment="1">
      <alignment horizontal="center" vertical="center"/>
    </xf>
    <xf numFmtId="0" fontId="2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43" fontId="24" fillId="4" borderId="1" xfId="28" applyFont="1" applyFill="1" applyBorder="1" applyAlignment="1">
      <alignment vertical="center"/>
    </xf>
    <xf numFmtId="0" fontId="24" fillId="0" borderId="1" xfId="0" applyFont="1" applyBorder="1" applyAlignment="1">
      <alignment horizontal="center" vertical="center"/>
    </xf>
    <xf numFmtId="43" fontId="24" fillId="0" borderId="1"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4" fillId="0" borderId="0" xfId="0" applyFont="1" applyAlignment="1">
      <alignment horizontal="right" vertical="center"/>
    </xf>
    <xf numFmtId="0" fontId="4" fillId="0" borderId="1" xfId="1248" applyFont="1" applyBorder="1" applyAlignment="1">
      <alignment horizontal="center" vertical="center"/>
    </xf>
    <xf numFmtId="0" fontId="4" fillId="0" borderId="1" xfId="1248" applyFont="1" applyFill="1" applyBorder="1" applyAlignment="1">
      <alignment vertical="center"/>
    </xf>
    <xf numFmtId="209" fontId="4" fillId="0" borderId="1" xfId="1248"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6" applyNumberFormat="1" applyFont="1" applyFill="1" applyBorder="1" applyAlignment="1">
      <alignment horizontal="center" vertical="center" wrapText="1"/>
    </xf>
    <xf numFmtId="0" fontId="6" fillId="0" borderId="7" xfId="36" applyNumberFormat="1" applyFont="1" applyFill="1" applyBorder="1" applyAlignment="1">
      <alignment horizontal="center" vertical="center" wrapText="1"/>
    </xf>
    <xf numFmtId="57" fontId="4" fillId="0" borderId="1" xfId="1248" applyNumberFormat="1" applyFont="1" applyFill="1" applyBorder="1" applyAlignment="1">
      <alignment horizontal="right" vertical="center"/>
    </xf>
    <xf numFmtId="0" fontId="4" fillId="0" borderId="1" xfId="1248" applyFont="1" applyBorder="1" applyAlignment="1">
      <alignment horizontal="right" vertical="center"/>
    </xf>
    <xf numFmtId="0" fontId="4" fillId="0" borderId="1" xfId="0" applyFont="1" applyFill="1" applyBorder="1" applyAlignment="1">
      <alignment horizontal="center" vertical="center"/>
    </xf>
    <xf numFmtId="0" fontId="6" fillId="0" borderId="1" xfId="1248" applyFont="1" applyBorder="1" applyAlignment="1">
      <alignment horizontal="center" vertical="center" wrapText="1"/>
    </xf>
    <xf numFmtId="0" fontId="6" fillId="0" borderId="1" xfId="36"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8" applyFont="1" applyFill="1" applyAlignment="1" applyProtection="1">
      <alignment horizontal="left" vertical="center" wrapText="1"/>
    </xf>
    <xf numFmtId="209"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5" fillId="0" borderId="1" xfId="0" applyNumberFormat="1" applyFont="1" applyBorder="1" applyAlignment="1">
      <alignment horizontal="center" vertical="center"/>
    </xf>
    <xf numFmtId="0" fontId="6" fillId="0" borderId="10" xfId="0" applyFont="1" applyBorder="1" applyAlignment="1" applyProtection="1">
      <alignment horizontal="center" vertical="center"/>
    </xf>
    <xf numFmtId="187" fontId="4" fillId="0" borderId="10" xfId="0" applyNumberFormat="1" applyFont="1" applyBorder="1" applyAlignment="1" applyProtection="1">
      <alignment horizontal="right" vertical="center"/>
    </xf>
    <xf numFmtId="43" fontId="4" fillId="0" borderId="10"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10"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187" fontId="4" fillId="0" borderId="11" xfId="0" applyNumberFormat="1" applyFont="1" applyFill="1" applyBorder="1" applyAlignment="1">
      <alignment horizontal="center" vertical="center"/>
    </xf>
    <xf numFmtId="187"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187" fontId="4" fillId="0" borderId="1" xfId="28"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187" fontId="4" fillId="0" borderId="0" xfId="0" applyNumberFormat="1" applyFont="1" applyFill="1" applyBorder="1" applyAlignment="1">
      <alignment horizontal="center" vertical="center"/>
    </xf>
    <xf numFmtId="187" fontId="6" fillId="0" borderId="2" xfId="0" applyNumberFormat="1" applyFont="1" applyFill="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4" xfId="0" applyFont="1" applyBorder="1" applyAlignment="1">
      <alignment horizontal="center" vertical="center" wrapText="1"/>
    </xf>
    <xf numFmtId="0" fontId="6" fillId="0" borderId="15" xfId="0" applyFont="1" applyBorder="1" applyAlignment="1" applyProtection="1">
      <alignment horizontal="center" vertical="center"/>
    </xf>
    <xf numFmtId="0" fontId="6" fillId="0" borderId="7" xfId="0" applyFont="1" applyBorder="1" applyAlignment="1" applyProtection="1">
      <alignment horizontal="center" vertical="center"/>
    </xf>
    <xf numFmtId="193" fontId="4" fillId="0" borderId="1" xfId="94"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5" fillId="0" borderId="1" xfId="0" applyFont="1" applyBorder="1" applyAlignment="1">
      <alignment vertical="center"/>
    </xf>
    <xf numFmtId="0" fontId="25"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970" applyFont="1" applyAlignment="1" applyProtection="1">
      <alignment horizontal="left" vertical="center" wrapText="1"/>
    </xf>
    <xf numFmtId="0" fontId="6" fillId="0" borderId="6" xfId="1248" applyFont="1" applyFill="1" applyBorder="1" applyAlignment="1">
      <alignment horizontal="center" vertical="center"/>
    </xf>
    <xf numFmtId="0" fontId="6" fillId="0" borderId="6" xfId="1248" applyFont="1" applyFill="1" applyBorder="1" applyAlignment="1">
      <alignment horizontal="center" vertical="center" wrapText="1"/>
    </xf>
    <xf numFmtId="0" fontId="6" fillId="0" borderId="7" xfId="1248" applyFont="1" applyFill="1" applyBorder="1" applyAlignment="1">
      <alignment horizontal="center" vertical="center"/>
    </xf>
    <xf numFmtId="0" fontId="7" fillId="0" borderId="7" xfId="1248"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966" applyFont="1" applyFill="1" applyAlignment="1">
      <alignmen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0" xfId="0" applyNumberFormat="1" applyFont="1" applyBorder="1" applyAlignment="1">
      <alignment horizontal="right" vertical="center"/>
    </xf>
    <xf numFmtId="0" fontId="1" fillId="0" borderId="0" xfId="1970" applyFont="1" applyAlignment="1" applyProtection="1">
      <alignment horizontal="left" vertical="center"/>
    </xf>
    <xf numFmtId="0" fontId="4" fillId="0" borderId="0" xfId="1610" applyFont="1" applyAlignment="1">
      <alignment vertical="center"/>
    </xf>
    <xf numFmtId="0" fontId="3" fillId="0" borderId="0" xfId="1610" applyFont="1" applyAlignment="1">
      <alignment horizontal="center" vertical="center"/>
    </xf>
    <xf numFmtId="187" fontId="4" fillId="0" borderId="0" xfId="0" applyNumberFormat="1" applyFont="1" applyAlignment="1">
      <alignment vertical="center"/>
    </xf>
    <xf numFmtId="0" fontId="6" fillId="0" borderId="1" xfId="1610" applyFont="1" applyFill="1" applyBorder="1" applyAlignment="1">
      <alignment horizontal="center" vertical="center"/>
    </xf>
    <xf numFmtId="0" fontId="6" fillId="0" borderId="1" xfId="1610" applyFont="1" applyFill="1" applyBorder="1" applyAlignment="1">
      <alignment horizontal="center" vertical="center" wrapText="1"/>
    </xf>
    <xf numFmtId="0" fontId="6" fillId="0" borderId="6" xfId="1610" applyFont="1" applyFill="1" applyBorder="1" applyAlignment="1">
      <alignment horizontal="center" vertical="center" wrapText="1"/>
    </xf>
    <xf numFmtId="0" fontId="6" fillId="0" borderId="4" xfId="1610" applyFont="1" applyFill="1" applyBorder="1" applyAlignment="1">
      <alignment horizontal="center" vertical="center"/>
    </xf>
    <xf numFmtId="0" fontId="6" fillId="0" borderId="5" xfId="1610" applyFont="1" applyFill="1" applyBorder="1" applyAlignment="1">
      <alignment horizontal="center" vertical="center"/>
    </xf>
    <xf numFmtId="0" fontId="6" fillId="0" borderId="7" xfId="1610" applyFont="1" applyFill="1" applyBorder="1" applyAlignment="1">
      <alignment horizontal="center" vertical="center" wrapText="1"/>
    </xf>
    <xf numFmtId="0" fontId="6" fillId="0" borderId="2" xfId="1610" applyFont="1" applyFill="1" applyBorder="1" applyAlignment="1">
      <alignment horizontal="center" vertical="center"/>
    </xf>
    <xf numFmtId="0" fontId="4" fillId="0" borderId="1" xfId="1610" applyFont="1" applyBorder="1" applyAlignment="1">
      <alignment horizontal="center" vertical="center"/>
    </xf>
    <xf numFmtId="0" fontId="4" fillId="0" borderId="1" xfId="1610" applyFont="1" applyBorder="1" applyAlignment="1">
      <alignment vertical="center"/>
    </xf>
    <xf numFmtId="180" fontId="4" fillId="0" borderId="1" xfId="1610" applyNumberFormat="1" applyFont="1" applyBorder="1" applyAlignment="1">
      <alignment vertical="center"/>
    </xf>
    <xf numFmtId="43" fontId="4" fillId="0" borderId="2" xfId="28" applyFont="1" applyBorder="1" applyAlignment="1">
      <alignment vertical="center"/>
    </xf>
    <xf numFmtId="43" fontId="4" fillId="0" borderId="1" xfId="28" applyFont="1" applyBorder="1" applyAlignment="1">
      <alignment vertical="center"/>
    </xf>
    <xf numFmtId="0" fontId="4" fillId="0" borderId="1" xfId="1610" applyFont="1" applyFill="1" applyBorder="1" applyAlignment="1">
      <alignment horizontal="center" vertical="center"/>
    </xf>
    <xf numFmtId="0" fontId="4" fillId="0" borderId="1" xfId="1610" applyFont="1" applyFill="1" applyBorder="1" applyAlignment="1">
      <alignment vertical="center"/>
    </xf>
    <xf numFmtId="180" fontId="4" fillId="0" borderId="1" xfId="1610" applyNumberFormat="1" applyFont="1" applyFill="1" applyBorder="1" applyAlignment="1">
      <alignment vertical="center"/>
    </xf>
    <xf numFmtId="43" fontId="4" fillId="0" borderId="2" xfId="28" applyFont="1" applyFill="1" applyBorder="1" applyAlignment="1">
      <alignment vertical="center"/>
    </xf>
    <xf numFmtId="43" fontId="4" fillId="0" borderId="1" xfId="28" applyFont="1" applyFill="1" applyBorder="1" applyAlignment="1">
      <alignment vertical="center"/>
    </xf>
    <xf numFmtId="0" fontId="5" fillId="0" borderId="1" xfId="1610" applyFont="1" applyBorder="1" applyAlignment="1">
      <alignment horizontal="center" vertical="center"/>
    </xf>
    <xf numFmtId="43" fontId="4" fillId="0" borderId="1" xfId="28" applyFont="1" applyBorder="1" applyAlignment="1">
      <alignment horizontal="right" vertical="center"/>
    </xf>
    <xf numFmtId="0" fontId="4" fillId="0" borderId="0" xfId="1610"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0" xfId="0" applyFont="1" applyBorder="1" applyAlignment="1">
      <alignment horizontal="center" vertical="center"/>
    </xf>
    <xf numFmtId="222" fontId="4" fillId="0" borderId="10" xfId="0" applyNumberFormat="1" applyFont="1" applyBorder="1" applyAlignment="1">
      <alignment horizontal="right" vertical="center"/>
    </xf>
    <xf numFmtId="43" fontId="4" fillId="0" borderId="3" xfId="1966"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610" applyFont="1" applyAlignment="1">
      <alignment horizontal="center" vertical="center"/>
    </xf>
    <xf numFmtId="0" fontId="6" fillId="0" borderId="3" xfId="1610" applyFont="1" applyFill="1" applyBorder="1" applyAlignment="1">
      <alignment horizontal="center" vertical="center"/>
    </xf>
    <xf numFmtId="0" fontId="6" fillId="0" borderId="8" xfId="1610" applyFont="1" applyFill="1" applyBorder="1" applyAlignment="1">
      <alignment horizontal="center" vertical="center"/>
    </xf>
    <xf numFmtId="0" fontId="5" fillId="0" borderId="3" xfId="1610" applyFont="1" applyBorder="1" applyAlignment="1">
      <alignment horizontal="center" vertical="center"/>
    </xf>
    <xf numFmtId="0" fontId="4" fillId="0" borderId="8" xfId="1610" applyFont="1" applyBorder="1" applyAlignment="1">
      <alignment horizontal="center" vertical="center"/>
    </xf>
    <xf numFmtId="0" fontId="4" fillId="0" borderId="0" xfId="1610" applyFont="1" applyFill="1" applyAlignment="1">
      <alignment horizontal="center" vertical="center"/>
    </xf>
    <xf numFmtId="0" fontId="5" fillId="0" borderId="0" xfId="36" applyFont="1" applyFill="1">
      <alignment vertical="center"/>
    </xf>
    <xf numFmtId="0" fontId="4" fillId="0" borderId="0" xfId="1610" applyFont="1" applyAlignment="1">
      <alignment horizontal="left" vertical="center"/>
    </xf>
    <xf numFmtId="0" fontId="4" fillId="0" borderId="11" xfId="1610" applyFont="1" applyBorder="1" applyAlignment="1">
      <alignment vertical="center"/>
    </xf>
    <xf numFmtId="14" fontId="4" fillId="0" borderId="0" xfId="1610" applyNumberFormat="1" applyFont="1" applyFill="1" applyAlignment="1">
      <alignment vertical="center"/>
    </xf>
    <xf numFmtId="187" fontId="4" fillId="0" borderId="0" xfId="1610" applyNumberFormat="1" applyFont="1" applyAlignment="1">
      <alignment vertical="center"/>
    </xf>
    <xf numFmtId="0" fontId="6" fillId="0" borderId="2" xfId="1610" applyFont="1" applyFill="1" applyBorder="1" applyAlignment="1">
      <alignment horizontal="center" vertical="center" wrapText="1"/>
    </xf>
    <xf numFmtId="0" fontId="4" fillId="0" borderId="2" xfId="1610" applyFont="1" applyBorder="1" applyAlignment="1">
      <alignment vertical="center"/>
    </xf>
    <xf numFmtId="0" fontId="4" fillId="0" borderId="2" xfId="1610" applyFont="1" applyFill="1" applyBorder="1" applyAlignment="1">
      <alignment vertical="center"/>
    </xf>
    <xf numFmtId="43" fontId="4" fillId="0" borderId="1" xfId="28" applyFont="1" applyBorder="1" applyAlignment="1">
      <alignment horizontal="center" vertical="center"/>
    </xf>
    <xf numFmtId="43" fontId="4" fillId="0" borderId="1" xfId="1610" applyNumberFormat="1" applyFont="1" applyBorder="1" applyAlignment="1">
      <alignment vertical="center"/>
    </xf>
    <xf numFmtId="43" fontId="4" fillId="0" borderId="1" xfId="1610" applyNumberFormat="1" applyFont="1" applyFill="1" applyBorder="1" applyAlignment="1">
      <alignment vertical="center"/>
    </xf>
    <xf numFmtId="43" fontId="4" fillId="0" borderId="1" xfId="1610" applyNumberFormat="1" applyFont="1" applyBorder="1" applyAlignment="1">
      <alignment horizontal="right" vertical="center"/>
    </xf>
    <xf numFmtId="0" fontId="4" fillId="0" borderId="2" xfId="1966" applyNumberFormat="1" applyFont="1" applyFill="1" applyBorder="1" applyAlignment="1">
      <alignment horizontal="right" vertical="center"/>
    </xf>
    <xf numFmtId="214" fontId="16" fillId="2" borderId="0" xfId="38" applyNumberFormat="1" applyFill="1" applyAlignment="1" applyProtection="1">
      <alignment horizontal="left" vertical="center" shrinkToFit="1"/>
      <protection locked="0" hidden="1"/>
    </xf>
    <xf numFmtId="0" fontId="5" fillId="0" borderId="1" xfId="1610" applyFont="1" applyBorder="1" applyAlignment="1">
      <alignment vertical="center"/>
    </xf>
    <xf numFmtId="0" fontId="4" fillId="0" borderId="1" xfId="1610" applyFont="1" applyBorder="1" applyAlignment="1">
      <alignment horizontal="left" vertical="center"/>
    </xf>
    <xf numFmtId="0" fontId="4" fillId="0" borderId="1" xfId="1096" applyFont="1" applyBorder="1" applyAlignment="1">
      <alignment horizontal="left" vertical="center" wrapText="1"/>
    </xf>
    <xf numFmtId="0" fontId="4" fillId="0" borderId="1" xfId="1096" applyFont="1" applyFill="1" applyBorder="1" applyAlignment="1">
      <alignment horizontal="left" vertical="center" wrapText="1"/>
    </xf>
    <xf numFmtId="187" fontId="4" fillId="0" borderId="0" xfId="1610" applyNumberFormat="1" applyFont="1" applyFill="1" applyAlignment="1">
      <alignment vertical="center"/>
    </xf>
    <xf numFmtId="0" fontId="2" fillId="0" borderId="0" xfId="0" applyFont="1" applyAlignment="1">
      <alignment vertical="center"/>
    </xf>
    <xf numFmtId="0" fontId="5" fillId="0" borderId="11" xfId="1610" applyFont="1" applyBorder="1" applyAlignment="1">
      <alignment horizontal="right" vertical="center"/>
    </xf>
    <xf numFmtId="0" fontId="6" fillId="0" borderId="16" xfId="0" applyFont="1" applyBorder="1" applyAlignment="1">
      <alignment horizontal="center" vertical="center"/>
    </xf>
    <xf numFmtId="214" fontId="16" fillId="2" borderId="0" xfId="38" applyNumberFormat="1" applyFont="1" applyFill="1" applyAlignment="1" applyProtection="1">
      <alignment horizontal="left" vertical="center"/>
      <protection locked="0" hidden="1"/>
    </xf>
    <xf numFmtId="0" fontId="5" fillId="0" borderId="1" xfId="1610" applyFont="1" applyBorder="1" applyAlignment="1">
      <alignment horizontal="left" vertical="center"/>
    </xf>
    <xf numFmtId="0" fontId="5" fillId="0" borderId="8" xfId="1610" applyFont="1" applyBorder="1" applyAlignment="1">
      <alignment horizontal="center" vertical="center"/>
    </xf>
    <xf numFmtId="0" fontId="5" fillId="0" borderId="2" xfId="1610" applyFont="1" applyBorder="1" applyAlignment="1">
      <alignment horizontal="center" vertical="center"/>
    </xf>
    <xf numFmtId="0" fontId="17" fillId="0" borderId="0" xfId="36"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180" fontId="4" fillId="0" borderId="2" xfId="1610" applyNumberFormat="1" applyFont="1" applyBorder="1" applyAlignment="1">
      <alignment vertical="center"/>
    </xf>
    <xf numFmtId="43" fontId="4" fillId="0" borderId="2" xfId="28" applyFont="1" applyBorder="1" applyAlignment="1">
      <alignment horizontal="center" vertical="center"/>
    </xf>
    <xf numFmtId="43" fontId="4" fillId="0" borderId="3" xfId="28" applyFont="1" applyBorder="1" applyAlignment="1">
      <alignment vertical="center"/>
    </xf>
    <xf numFmtId="43" fontId="4" fillId="0" borderId="3" xfId="28" applyFont="1" applyBorder="1" applyAlignment="1">
      <alignment horizontal="right" vertical="center"/>
    </xf>
    <xf numFmtId="0" fontId="6" fillId="0" borderId="3" xfId="0" applyFont="1" applyBorder="1" applyAlignment="1">
      <alignment horizontal="center" vertical="center" wrapText="1"/>
    </xf>
    <xf numFmtId="214" fontId="1" fillId="2" borderId="0" xfId="38" applyNumberFormat="1" applyFont="1" applyFill="1" applyAlignment="1" applyProtection="1">
      <alignment horizontal="left" vertical="center"/>
      <protection locked="0" hidden="1"/>
    </xf>
    <xf numFmtId="0" fontId="6" fillId="0" borderId="10"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785"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214" fontId="1" fillId="2" borderId="0" xfId="38"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43" fontId="4" fillId="0" borderId="17" xfId="0" applyNumberFormat="1" applyFont="1" applyBorder="1" applyAlignment="1" applyProtection="1">
      <alignment horizontal="right" vertical="center"/>
    </xf>
    <xf numFmtId="0" fontId="6" fillId="0" borderId="17" xfId="0" applyFont="1" applyBorder="1" applyAlignment="1" applyProtection="1">
      <alignment horizontal="center" vertical="center"/>
    </xf>
    <xf numFmtId="0" fontId="4" fillId="0" borderId="7" xfId="1248" applyFont="1" applyBorder="1" applyAlignment="1">
      <alignment horizontal="center" vertical="center" shrinkToFit="1"/>
    </xf>
    <xf numFmtId="0" fontId="4" fillId="0" borderId="18" xfId="1248"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214" fontId="1" fillId="2" borderId="0" xfId="38"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188" fontId="4" fillId="0" borderId="0" xfId="0" applyNumberFormat="1" applyFont="1" applyAlignment="1" applyProtection="1">
      <alignment horizontal="center" vertical="center"/>
    </xf>
    <xf numFmtId="188"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8" applyFont="1" applyBorder="1" applyAlignment="1" applyProtection="1">
      <alignment horizontal="left" vertical="center"/>
    </xf>
    <xf numFmtId="0" fontId="26" fillId="0" borderId="0" xfId="0" applyFont="1" applyBorder="1" applyAlignment="1">
      <alignment horizontal="left" vertical="center"/>
    </xf>
    <xf numFmtId="0" fontId="27" fillId="0" borderId="0" xfId="0" applyFont="1" applyBorder="1" applyAlignment="1">
      <alignment horizontal="right" vertical="center"/>
    </xf>
    <xf numFmtId="0" fontId="28" fillId="0" borderId="1" xfId="0" applyFont="1" applyBorder="1" applyAlignment="1">
      <alignment horizontal="center" vertical="center"/>
    </xf>
    <xf numFmtId="0" fontId="28" fillId="0" borderId="19"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8" applyFont="1" applyBorder="1" applyAlignment="1" applyProtection="1">
      <alignment horizontal="left" vertical="center"/>
    </xf>
    <xf numFmtId="0" fontId="14" fillId="0" borderId="8" xfId="38" applyFont="1" applyBorder="1" applyAlignment="1" applyProtection="1">
      <alignment horizontal="center" vertical="center"/>
    </xf>
    <xf numFmtId="0" fontId="14" fillId="0" borderId="2" xfId="38" applyFont="1" applyBorder="1" applyAlignment="1" applyProtection="1">
      <alignment vertical="center"/>
    </xf>
    <xf numFmtId="0" fontId="15" fillId="0" borderId="3" xfId="0" applyFont="1" applyBorder="1" applyAlignment="1">
      <alignment horizontal="left" vertical="center"/>
    </xf>
    <xf numFmtId="0" fontId="15" fillId="0" borderId="11"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9" fillId="0" borderId="3" xfId="0" applyFont="1" applyBorder="1" applyAlignment="1">
      <alignment horizontal="left" vertical="center"/>
    </xf>
    <xf numFmtId="0" fontId="29" fillId="0" borderId="8"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8" fillId="0" borderId="1" xfId="38"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8" applyFont="1" applyBorder="1" applyAlignment="1" applyProtection="1">
      <alignment horizontal="left" vertical="center" indent="1"/>
    </xf>
    <xf numFmtId="0" fontId="28"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30" fillId="5" borderId="0" xfId="0" applyFont="1" applyFill="1" applyAlignment="1">
      <alignment vertical="center"/>
    </xf>
    <xf numFmtId="0" fontId="31" fillId="5" borderId="0" xfId="0" applyFont="1" applyFill="1" applyAlignment="1">
      <alignment vertical="center"/>
    </xf>
    <xf numFmtId="0" fontId="9" fillId="0" borderId="0" xfId="0" applyFont="1" applyAlignment="1">
      <alignment horizontal="right" vertical="center"/>
    </xf>
    <xf numFmtId="0" fontId="32"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3" fillId="0" borderId="1" xfId="0" applyFont="1" applyFill="1" applyBorder="1" applyAlignment="1">
      <alignment horizontal="center" vertical="center"/>
    </xf>
    <xf numFmtId="0" fontId="10" fillId="0" borderId="1" xfId="38" applyFont="1" applyFill="1" applyBorder="1" applyAlignment="1" applyProtection="1">
      <alignment horizontal="center" vertical="center"/>
    </xf>
    <xf numFmtId="43" fontId="34" fillId="0" borderId="2" xfId="0" applyNumberFormat="1" applyFont="1" applyFill="1" applyBorder="1" applyAlignment="1">
      <alignment horizontal="right" vertical="center"/>
    </xf>
    <xf numFmtId="43" fontId="34" fillId="0" borderId="1" xfId="0" applyNumberFormat="1" applyFont="1" applyFill="1" applyBorder="1" applyAlignment="1">
      <alignment horizontal="right" vertical="center"/>
    </xf>
    <xf numFmtId="49" fontId="9" fillId="0" borderId="0" xfId="0" applyNumberFormat="1" applyFont="1" applyAlignment="1">
      <alignment vertical="center"/>
    </xf>
    <xf numFmtId="176" fontId="1" fillId="0" borderId="0" xfId="38" applyNumberFormat="1" applyFont="1" applyFill="1" applyBorder="1" applyAlignment="1" applyProtection="1">
      <alignment horizontal="left" vertical="center"/>
      <protection locked="0"/>
    </xf>
    <xf numFmtId="176" fontId="35" fillId="0" borderId="0" xfId="1235" applyNumberFormat="1" applyFont="1" applyFill="1" applyBorder="1" applyAlignment="1" applyProtection="1">
      <alignment horizontal="center" vertical="center"/>
      <protection locked="0"/>
    </xf>
    <xf numFmtId="176" fontId="36" fillId="0" borderId="0" xfId="1235" applyNumberFormat="1" applyFont="1" applyFill="1" applyBorder="1" applyAlignment="1" applyProtection="1">
      <alignment horizontal="center" vertical="center"/>
      <protection locked="0"/>
    </xf>
    <xf numFmtId="0" fontId="4" fillId="0" borderId="0" xfId="1235" applyNumberFormat="1" applyFont="1" applyFill="1" applyBorder="1" applyAlignment="1" applyProtection="1">
      <alignment horizontal="center" vertical="center"/>
      <protection locked="0"/>
    </xf>
    <xf numFmtId="176" fontId="4" fillId="0" borderId="11" xfId="1235" applyNumberFormat="1" applyFont="1" applyFill="1" applyBorder="1" applyAlignment="1" applyProtection="1">
      <alignment horizontal="left" vertical="center"/>
      <protection locked="0"/>
    </xf>
    <xf numFmtId="176" fontId="4" fillId="0" borderId="0" xfId="1235" applyNumberFormat="1" applyFont="1" applyFill="1" applyAlignment="1" applyProtection="1">
      <alignment horizontal="right" vertical="center"/>
      <protection locked="0"/>
    </xf>
    <xf numFmtId="176" fontId="7" fillId="0" borderId="0" xfId="1235" applyNumberFormat="1" applyFont="1" applyFill="1" applyAlignment="1" applyProtection="1">
      <alignment horizontal="left" vertical="center"/>
      <protection locked="0"/>
    </xf>
    <xf numFmtId="176" fontId="4" fillId="0" borderId="0" xfId="1235" applyNumberFormat="1" applyFont="1" applyFill="1" applyAlignment="1" applyProtection="1">
      <alignment horizontal="left" vertical="center"/>
      <protection locked="0"/>
    </xf>
    <xf numFmtId="198" fontId="4" fillId="0" borderId="0" xfId="1235" applyNumberFormat="1" applyFont="1" applyFill="1" applyAlignment="1" applyProtection="1">
      <alignment horizontal="left" vertical="center"/>
      <protection locked="0"/>
    </xf>
    <xf numFmtId="176" fontId="17" fillId="0" borderId="1" xfId="1235" applyNumberFormat="1" applyFont="1" applyFill="1" applyBorder="1" applyAlignment="1" applyProtection="1">
      <alignment horizontal="center" vertical="center"/>
      <protection locked="0"/>
    </xf>
    <xf numFmtId="176" fontId="17" fillId="0" borderId="17" xfId="1235" applyNumberFormat="1" applyFont="1" applyFill="1" applyBorder="1" applyAlignment="1" applyProtection="1">
      <alignment horizontal="center" vertical="center"/>
      <protection locked="0"/>
    </xf>
    <xf numFmtId="176" fontId="17" fillId="0" borderId="2" xfId="1235" applyNumberFormat="1" applyFont="1" applyFill="1" applyBorder="1" applyAlignment="1" applyProtection="1">
      <alignment horizontal="center" vertical="center"/>
      <protection locked="0"/>
    </xf>
    <xf numFmtId="176" fontId="5" fillId="0" borderId="3" xfId="1967" applyNumberFormat="1" applyFont="1" applyFill="1" applyBorder="1" applyAlignment="1" applyProtection="1">
      <alignment vertical="center"/>
      <protection locked="0"/>
    </xf>
    <xf numFmtId="198" fontId="4" fillId="0" borderId="1" xfId="1235" applyNumberFormat="1" applyFont="1" applyFill="1" applyBorder="1" applyAlignment="1" applyProtection="1">
      <alignment horizontal="center" vertical="center"/>
      <protection locked="0"/>
    </xf>
    <xf numFmtId="187" fontId="4" fillId="0" borderId="7" xfId="1235" applyNumberFormat="1" applyFont="1" applyFill="1" applyBorder="1" applyAlignment="1" applyProtection="1">
      <alignment horizontal="right" vertical="center"/>
      <protection locked="0"/>
    </xf>
    <xf numFmtId="187" fontId="4" fillId="0" borderId="17" xfId="1235" applyNumberFormat="1" applyFont="1" applyFill="1" applyBorder="1" applyAlignment="1" applyProtection="1">
      <alignment horizontal="left" vertical="center"/>
      <protection locked="0"/>
    </xf>
    <xf numFmtId="187" fontId="5" fillId="0" borderId="2" xfId="1235" applyNumberFormat="1" applyFont="1" applyFill="1" applyBorder="1" applyAlignment="1" applyProtection="1">
      <alignment horizontal="left" vertical="center"/>
      <protection locked="0"/>
    </xf>
    <xf numFmtId="187" fontId="4" fillId="0" borderId="1" xfId="1235" applyNumberFormat="1" applyFont="1" applyFill="1" applyBorder="1" applyAlignment="1" applyProtection="1">
      <alignment horizontal="right" vertical="center"/>
      <protection locked="0"/>
    </xf>
    <xf numFmtId="176" fontId="5" fillId="0" borderId="10" xfId="1235" applyNumberFormat="1" applyFont="1" applyFill="1" applyBorder="1" applyAlignment="1" applyProtection="1">
      <alignment horizontal="left" vertical="center" indent="1"/>
      <protection locked="0"/>
    </xf>
    <xf numFmtId="187" fontId="4" fillId="0" borderId="1" xfId="1234" applyNumberFormat="1" applyFont="1" applyFill="1" applyBorder="1" applyAlignment="1" applyProtection="1">
      <alignment horizontal="right" vertical="center"/>
      <protection locked="0"/>
    </xf>
    <xf numFmtId="176" fontId="17" fillId="0" borderId="10" xfId="1235" applyNumberFormat="1" applyFont="1" applyFill="1" applyBorder="1" applyAlignment="1" applyProtection="1">
      <alignment horizontal="center" vertical="center"/>
      <protection locked="0"/>
    </xf>
    <xf numFmtId="198" fontId="7" fillId="0" borderId="1" xfId="1235" applyNumberFormat="1" applyFont="1" applyFill="1" applyBorder="1" applyAlignment="1" applyProtection="1">
      <alignment horizontal="center" vertical="center"/>
      <protection locked="0"/>
    </xf>
    <xf numFmtId="187" fontId="7" fillId="0" borderId="1" xfId="1235" applyNumberFormat="1" applyFont="1" applyFill="1" applyBorder="1" applyAlignment="1" applyProtection="1">
      <alignment horizontal="right" vertical="center"/>
      <protection locked="0"/>
    </xf>
    <xf numFmtId="187" fontId="7" fillId="0" borderId="17" xfId="1235" applyNumberFormat="1" applyFont="1" applyFill="1" applyBorder="1" applyAlignment="1" applyProtection="1">
      <alignment horizontal="left" vertical="center"/>
      <protection locked="0"/>
    </xf>
    <xf numFmtId="176" fontId="5" fillId="0" borderId="10" xfId="1235" applyNumberFormat="1" applyFont="1" applyFill="1" applyBorder="1" applyAlignment="1" applyProtection="1">
      <alignment horizontal="left" vertical="center"/>
      <protection locked="0"/>
    </xf>
    <xf numFmtId="187" fontId="17" fillId="0" borderId="2" xfId="1235" applyNumberFormat="1" applyFont="1" applyFill="1" applyBorder="1" applyAlignment="1" applyProtection="1">
      <alignment horizontal="center" vertical="center"/>
      <protection locked="0"/>
    </xf>
    <xf numFmtId="187" fontId="17" fillId="6" borderId="2" xfId="1235" applyNumberFormat="1" applyFont="1" applyFill="1" applyBorder="1" applyAlignment="1" applyProtection="1">
      <alignment horizontal="center" vertical="center"/>
      <protection locked="0"/>
    </xf>
    <xf numFmtId="198" fontId="7" fillId="6" borderId="1" xfId="1235" applyNumberFormat="1" applyFont="1" applyFill="1" applyBorder="1" applyAlignment="1" applyProtection="1">
      <alignment horizontal="center" vertical="center"/>
      <protection locked="0"/>
    </xf>
    <xf numFmtId="187" fontId="7" fillId="6" borderId="1" xfId="1235" applyNumberFormat="1" applyFont="1" applyFill="1" applyBorder="1" applyAlignment="1" applyProtection="1">
      <alignment horizontal="right" vertical="center"/>
      <protection locked="0"/>
    </xf>
    <xf numFmtId="187" fontId="17" fillId="7" borderId="8" xfId="1967" applyNumberFormat="1" applyFont="1" applyFill="1" applyBorder="1" applyAlignment="1" applyProtection="1">
      <alignment horizontal="center" vertical="center"/>
      <protection locked="0"/>
    </xf>
    <xf numFmtId="198" fontId="7" fillId="7" borderId="1" xfId="1235" applyNumberFormat="1" applyFont="1" applyFill="1" applyBorder="1" applyAlignment="1" applyProtection="1">
      <alignment horizontal="center" vertical="center"/>
      <protection locked="0"/>
    </xf>
    <xf numFmtId="187" fontId="7" fillId="7" borderId="1" xfId="1234" applyNumberFormat="1" applyFont="1" applyFill="1" applyBorder="1" applyAlignment="1" applyProtection="1">
      <alignment horizontal="right" vertical="center"/>
      <protection locked="0"/>
    </xf>
    <xf numFmtId="198" fontId="7" fillId="0" borderId="0" xfId="1235" applyNumberFormat="1" applyFont="1" applyFill="1" applyAlignment="1" applyProtection="1">
      <alignment horizontal="left" vertical="center"/>
      <protection locked="0"/>
    </xf>
    <xf numFmtId="176" fontId="7" fillId="0" borderId="0" xfId="1235" applyNumberFormat="1" applyFont="1" applyFill="1" applyAlignment="1" applyProtection="1">
      <alignment horizontal="right" vertical="center"/>
      <protection locked="0"/>
    </xf>
    <xf numFmtId="176" fontId="17" fillId="8" borderId="3" xfId="1967" applyNumberFormat="1" applyFont="1" applyFill="1" applyBorder="1" applyAlignment="1" applyProtection="1">
      <alignment horizontal="center" vertical="center"/>
      <protection locked="0"/>
    </xf>
    <xf numFmtId="0" fontId="7" fillId="8" borderId="6" xfId="1235" applyNumberFormat="1" applyFont="1" applyFill="1" applyBorder="1" applyAlignment="1" applyProtection="1">
      <alignment horizontal="center" vertical="center"/>
      <protection locked="0"/>
    </xf>
    <xf numFmtId="187" fontId="7" fillId="8" borderId="6" xfId="1235" applyNumberFormat="1" applyFont="1" applyFill="1" applyBorder="1" applyAlignment="1" applyProtection="1">
      <alignment horizontal="right" vertical="center"/>
      <protection locked="0"/>
    </xf>
    <xf numFmtId="187" fontId="7" fillId="8" borderId="17" xfId="1235" applyNumberFormat="1" applyFont="1" applyFill="1" applyBorder="1" applyAlignment="1" applyProtection="1">
      <alignment horizontal="left" vertical="center"/>
      <protection locked="0"/>
    </xf>
    <xf numFmtId="187" fontId="17" fillId="9" borderId="8" xfId="1967" applyNumberFormat="1" applyFont="1" applyFill="1" applyBorder="1" applyAlignment="1" applyProtection="1">
      <alignment horizontal="center" vertical="center"/>
      <protection locked="0"/>
    </xf>
    <xf numFmtId="198" fontId="7" fillId="9" borderId="1" xfId="1235" applyNumberFormat="1" applyFont="1" applyFill="1" applyBorder="1" applyAlignment="1" applyProtection="1">
      <alignment horizontal="center" vertical="center"/>
      <protection locked="0"/>
    </xf>
    <xf numFmtId="187" fontId="7" fillId="9" borderId="1" xfId="1234" applyNumberFormat="1" applyFont="1" applyFill="1" applyBorder="1" applyAlignment="1" applyProtection="1">
      <alignment horizontal="right" vertical="center"/>
      <protection locked="0"/>
    </xf>
    <xf numFmtId="176" fontId="4" fillId="0" borderId="3" xfId="1235" applyNumberFormat="1" applyFont="1" applyFill="1" applyBorder="1" applyAlignment="1" applyProtection="1">
      <alignment horizontal="left" vertical="center"/>
      <protection locked="0"/>
    </xf>
    <xf numFmtId="176" fontId="5" fillId="0" borderId="0" xfId="1235" applyNumberFormat="1" applyFont="1" applyFill="1" applyBorder="1" applyAlignment="1" applyProtection="1">
      <alignment horizontal="left" vertical="center"/>
      <protection locked="0"/>
    </xf>
    <xf numFmtId="176" fontId="5" fillId="0" borderId="0" xfId="1235" applyNumberFormat="1" applyFont="1" applyFill="1" applyAlignment="1" applyProtection="1">
      <alignment horizontal="left" vertical="center"/>
      <protection locked="0"/>
    </xf>
    <xf numFmtId="176" fontId="5" fillId="0" borderId="0" xfId="1235" applyNumberFormat="1" applyFont="1" applyFill="1" applyBorder="1" applyAlignment="1" applyProtection="1">
      <alignment horizontal="right" vertical="center"/>
      <protection locked="0"/>
    </xf>
    <xf numFmtId="176" fontId="17" fillId="0" borderId="0" xfId="1235" applyNumberFormat="1" applyFont="1" applyFill="1" applyAlignment="1" applyProtection="1">
      <alignment horizontal="left" vertical="center"/>
      <protection locked="0"/>
    </xf>
    <xf numFmtId="187" fontId="4" fillId="0" borderId="1" xfId="1235" applyNumberFormat="1" applyFont="1" applyFill="1" applyBorder="1" applyAlignment="1" applyProtection="1">
      <alignment horizontal="left" vertical="center"/>
      <protection locked="0"/>
    </xf>
    <xf numFmtId="187" fontId="7" fillId="0" borderId="1" xfId="1235" applyNumberFormat="1" applyFont="1" applyFill="1" applyBorder="1" applyAlignment="1" applyProtection="1">
      <alignment horizontal="left" vertical="center"/>
      <protection locked="0"/>
    </xf>
    <xf numFmtId="187" fontId="7" fillId="0" borderId="1" xfId="1234" applyNumberFormat="1" applyFont="1" applyFill="1" applyBorder="1" applyAlignment="1" applyProtection="1">
      <alignment horizontal="left" vertical="center"/>
      <protection locked="0"/>
    </xf>
    <xf numFmtId="0" fontId="0" fillId="0" borderId="0" xfId="0" applyFont="1" applyProtection="1"/>
    <xf numFmtId="0" fontId="37" fillId="0" borderId="0" xfId="1719" applyFont="1" applyFill="1" applyAlignment="1" applyProtection="1">
      <alignment horizontal="centerContinuous"/>
    </xf>
    <xf numFmtId="0" fontId="38" fillId="0" borderId="0" xfId="1719" applyFont="1" applyFill="1" applyAlignment="1" applyProtection="1">
      <alignment horizontal="centerContinuous"/>
    </xf>
    <xf numFmtId="0" fontId="1" fillId="0" borderId="20" xfId="38" applyNumberFormat="1" applyFont="1" applyFill="1" applyBorder="1" applyAlignment="1" applyProtection="1">
      <alignment shrinkToFit="1"/>
      <protection locked="0"/>
    </xf>
    <xf numFmtId="0" fontId="39" fillId="0" borderId="20" xfId="1719" applyFont="1" applyFill="1" applyBorder="1" applyProtection="1">
      <protection locked="0"/>
    </xf>
    <xf numFmtId="0" fontId="40" fillId="0" borderId="0" xfId="1719" applyFont="1" applyFill="1" applyBorder="1" applyAlignment="1" applyProtection="1">
      <alignment horizontal="right"/>
    </xf>
    <xf numFmtId="0" fontId="41" fillId="0" borderId="0" xfId="1719" applyFont="1" applyFill="1" applyBorder="1" applyProtection="1"/>
    <xf numFmtId="0" fontId="41" fillId="5" borderId="0" xfId="1719" applyFont="1" applyFill="1" applyBorder="1" applyProtection="1"/>
    <xf numFmtId="0" fontId="42" fillId="0" borderId="0" xfId="1719" applyFont="1" applyFill="1" applyBorder="1" applyAlignment="1" applyProtection="1">
      <alignment horizontal="right"/>
    </xf>
    <xf numFmtId="0" fontId="42" fillId="5" borderId="0" xfId="1719" applyFont="1" applyFill="1" applyBorder="1" applyProtection="1"/>
    <xf numFmtId="0" fontId="0" fillId="0" borderId="0" xfId="1719" applyFont="1" applyFill="1" applyBorder="1" applyProtection="1"/>
    <xf numFmtId="0" fontId="43" fillId="0" borderId="0" xfId="1719" applyNumberFormat="1" applyFont="1" applyFill="1" applyBorder="1" applyAlignment="1" applyProtection="1">
      <alignment horizontal="center"/>
    </xf>
    <xf numFmtId="0" fontId="43" fillId="0" borderId="0" xfId="1719" applyFont="1" applyFill="1" applyBorder="1" applyProtection="1"/>
    <xf numFmtId="0" fontId="44" fillId="0" borderId="0" xfId="0" applyFont="1" applyAlignment="1">
      <alignment horizontal="center"/>
    </xf>
    <xf numFmtId="0" fontId="9" fillId="0" borderId="0" xfId="0" applyFont="1"/>
    <xf numFmtId="0" fontId="2" fillId="0" borderId="0" xfId="0" applyFont="1"/>
    <xf numFmtId="0" fontId="0" fillId="0" borderId="0" xfId="0" applyBorder="1"/>
    <xf numFmtId="49" fontId="45" fillId="0" borderId="0" xfId="28" applyNumberFormat="1" applyFont="1" applyBorder="1" applyAlignment="1">
      <alignment horizontal="centerContinuous" vertical="center"/>
    </xf>
    <xf numFmtId="49" fontId="45" fillId="0" borderId="0" xfId="1719" applyNumberFormat="1" applyFont="1" applyBorder="1" applyAlignment="1">
      <alignment horizontal="centerContinuous" vertical="center"/>
    </xf>
    <xf numFmtId="49" fontId="9" fillId="0" borderId="0" xfId="28" applyNumberFormat="1" applyFont="1" applyBorder="1" applyAlignment="1">
      <alignment vertical="center"/>
    </xf>
    <xf numFmtId="49" fontId="1" fillId="0" borderId="0" xfId="38" applyNumberFormat="1" applyFont="1" applyBorder="1" applyAlignment="1" applyProtection="1">
      <alignment vertical="top"/>
    </xf>
    <xf numFmtId="49" fontId="9" fillId="0" borderId="0" xfId="1719" applyNumberFormat="1" applyFont="1" applyBorder="1" applyAlignment="1">
      <alignment vertical="center"/>
    </xf>
    <xf numFmtId="49" fontId="9" fillId="0" borderId="0" xfId="1719" applyNumberFormat="1" applyFont="1" applyBorder="1" applyAlignment="1">
      <alignment horizontal="center" vertical="center"/>
    </xf>
    <xf numFmtId="49" fontId="9" fillId="0" borderId="0" xfId="28" applyNumberFormat="1" applyFont="1" applyBorder="1" applyAlignment="1">
      <alignment vertical="top"/>
    </xf>
    <xf numFmtId="0" fontId="1" fillId="0" borderId="0" xfId="38" applyFont="1" applyBorder="1" applyAlignment="1" applyProtection="1">
      <alignment horizontal="left"/>
    </xf>
    <xf numFmtId="49" fontId="9" fillId="0" borderId="0" xfId="1719" applyNumberFormat="1" applyFont="1" applyBorder="1" applyAlignment="1">
      <alignment vertical="top"/>
    </xf>
    <xf numFmtId="49" fontId="9" fillId="0" borderId="0" xfId="1719" applyNumberFormat="1" applyFont="1" applyBorder="1" applyAlignment="1">
      <alignment horizontal="center" vertical="top"/>
    </xf>
    <xf numFmtId="49" fontId="9" fillId="0" borderId="0" xfId="28" applyNumberFormat="1" applyFont="1" applyBorder="1" applyAlignment="1">
      <alignment horizontal="left" vertical="center"/>
    </xf>
    <xf numFmtId="49" fontId="1" fillId="0" borderId="0" xfId="38" applyNumberFormat="1" applyFont="1" applyBorder="1" applyAlignment="1" applyProtection="1">
      <alignment horizontal="left" vertical="center"/>
    </xf>
    <xf numFmtId="49" fontId="1" fillId="0" borderId="0" xfId="38" applyNumberFormat="1" applyFont="1" applyBorder="1" applyAlignment="1" applyProtection="1">
      <alignment horizontal="left" vertical="top"/>
    </xf>
    <xf numFmtId="49" fontId="1" fillId="0" borderId="0" xfId="38" applyNumberFormat="1" applyFont="1" applyBorder="1" applyAlignment="1" applyProtection="1">
      <alignment vertical="center"/>
    </xf>
    <xf numFmtId="49" fontId="9" fillId="0" borderId="0" xfId="1719" applyNumberFormat="1" applyFont="1" applyBorder="1" applyAlignment="1">
      <alignment horizontal="left" vertical="center"/>
    </xf>
    <xf numFmtId="49" fontId="9" fillId="8" borderId="0" xfId="1719" applyNumberFormat="1" applyFont="1" applyFill="1" applyBorder="1" applyAlignment="1">
      <alignment horizontal="center" vertical="center"/>
    </xf>
    <xf numFmtId="49" fontId="9" fillId="6" borderId="0" xfId="1719" applyNumberFormat="1" applyFont="1" applyFill="1" applyBorder="1" applyAlignment="1">
      <alignment horizontal="center" vertical="center"/>
    </xf>
    <xf numFmtId="49" fontId="46" fillId="0" borderId="0" xfId="38" applyNumberFormat="1" applyFont="1" applyBorder="1" applyAlignment="1" applyProtection="1">
      <alignment vertical="center"/>
    </xf>
    <xf numFmtId="49" fontId="47" fillId="0" borderId="0" xfId="38" applyNumberFormat="1" applyFont="1" applyBorder="1" applyAlignment="1" applyProtection="1">
      <alignment vertical="center"/>
    </xf>
    <xf numFmtId="49" fontId="48" fillId="0" borderId="0" xfId="1719" applyNumberFormat="1" applyFont="1" applyBorder="1" applyAlignment="1">
      <alignment vertical="center"/>
    </xf>
    <xf numFmtId="0" fontId="49" fillId="0" borderId="0" xfId="0" applyFont="1" applyBorder="1"/>
    <xf numFmtId="49" fontId="50" fillId="0" borderId="0" xfId="38" applyNumberFormat="1" applyFont="1" applyBorder="1" applyAlignment="1" applyProtection="1">
      <alignment vertical="center"/>
    </xf>
    <xf numFmtId="49" fontId="5" fillId="0" borderId="0" xfId="1719" applyNumberFormat="1" applyFont="1" applyBorder="1" applyAlignment="1">
      <alignment vertical="center"/>
    </xf>
    <xf numFmtId="49" fontId="5" fillId="0" borderId="0" xfId="28" applyNumberFormat="1" applyFont="1" applyBorder="1" applyAlignment="1">
      <alignment vertical="center"/>
    </xf>
  </cellXfs>
  <cellStyles count="2334">
    <cellStyle name="常规" xfId="0" builtinId="0"/>
    <cellStyle name="货币[0]" xfId="1" builtinId="7"/>
    <cellStyle name="?? 28" xfId="2"/>
    <cellStyle name="?? 33" xfId="3"/>
    <cellStyle name="?? 26 2" xfId="4"/>
    <cellStyle name="?? 31 2" xfId="5"/>
    <cellStyle name="20% - 强调文字颜色 3" xfId="6" builtinId="38"/>
    <cellStyle name="20% - 强调文字颜色 3 2 3 3" xfId="7"/>
    <cellStyle name="输入" xfId="8" builtinId="20"/>
    <cellStyle name="货币" xfId="9" builtinId="4"/>
    <cellStyle name="常规 9 2 3 2" xfId="10"/>
    <cellStyle name="_Part III.200406.Loan and Liabilities details.(Site Name)_KPMG original version_(中企华)审计评估联合申报明细表.V1" xfId="11"/>
    <cellStyle name="RevList 3" xfId="12"/>
    <cellStyle name="?? 13 2" xfId="13"/>
    <cellStyle name="?? 15" xfId="14"/>
    <cellStyle name="?? 20" xfId="15"/>
    <cellStyle name="0,0_x000d__x000a_NA_x000d__x000a_ 2 3 2" xfId="16"/>
    <cellStyle name="常规 3 4 3" xfId="17"/>
    <cellStyle name="千位分隔[0]" xfId="18" builtinId="6"/>
    <cellStyle name="计算 2 3 3 2" xfId="19"/>
    <cellStyle name="计算 2" xfId="20"/>
    <cellStyle name="?? 2 2" xfId="21"/>
    <cellStyle name="40% - 强调文字颜色 3" xfId="22" builtinId="39"/>
    <cellStyle name="差" xfId="23" builtinId="27"/>
    <cellStyle name="千位分隔 3 3 2" xfId="24"/>
    <cellStyle name="标题 4 2 3 2" xfId="25"/>
    <cellStyle name="?? 48" xfId="26"/>
    <cellStyle name="?? 53" xfId="27"/>
    <cellStyle name="千位分隔" xfId="28" builtinId="3"/>
    <cellStyle name="常规 6 6" xfId="29"/>
    <cellStyle name="常规 4 4 4" xfId="30"/>
    <cellStyle name="常规 4 2 2 4" xfId="31"/>
    <cellStyle name="40% - 强调文字颜色 6 2 3 2" xfId="32"/>
    <cellStyle name="0,0_x000d__x000a_NA_x000d__x000a_ 2 4 3 2" xfId="33"/>
    <cellStyle name="千位分隔 3 2 5" xfId="34"/>
    <cellStyle name="?? 11" xfId="35"/>
    <cellStyle name="常规_中行土地、房产清单" xfId="36"/>
    <cellStyle name="60% - 强调文字颜色 3" xfId="37" builtinId="40"/>
    <cellStyle name="超链接" xfId="38" builtinId="8"/>
    <cellStyle name="百分比" xfId="39" builtinId="5"/>
    <cellStyle name="已访问的超链接" xfId="40" builtinId="9"/>
    <cellStyle name="0,0_x000d__x000a_NA_x000d__x000a_ 3 2 3 3 2" xfId="41"/>
    <cellStyle name="?? 10 3" xfId="42"/>
    <cellStyle name="注释" xfId="43" builtinId="10"/>
    <cellStyle name="60% - 强调文字颜色 2 3" xfId="44"/>
    <cellStyle name="常规 6 5" xfId="45"/>
    <cellStyle name="常规 4 4 3" xfId="46"/>
    <cellStyle name="常规 4 2 2 3" xfId="47"/>
    <cellStyle name="警告文本" xfId="48" builtinId="11"/>
    <cellStyle name="千位分隔 3 2 4" xfId="49"/>
    <cellStyle name="标题 4 2 2 4" xfId="50"/>
    <cellStyle name="?? 10" xfId="51"/>
    <cellStyle name="0,0_x000d__x000a_NA_x000d__x000a_ 3 3 2 2" xfId="52"/>
    <cellStyle name="60% - 强调文字颜色 2" xfId="53" builtinId="36"/>
    <cellStyle name="60% - 强调文字颜色 2 2 2 4" xfId="54"/>
    <cellStyle name="标题 4" xfId="55" builtinId="19"/>
    <cellStyle name="?? 28 3" xfId="56"/>
    <cellStyle name="?? 33 3" xfId="57"/>
    <cellStyle name="60% - 强调文字颜色 2 2 2" xfId="58"/>
    <cellStyle name="Calc Currency (0) 6 2" xfId="59"/>
    <cellStyle name="标题" xfId="60" builtinId="15"/>
    <cellStyle name="解释性文本" xfId="61" builtinId="53"/>
    <cellStyle name="标题 1" xfId="62" builtinId="16"/>
    <cellStyle name="0,0_x000d__x000a_NA_x000d__x000a_" xfId="63"/>
    <cellStyle name="60% - 强调文字颜色 2 2 2 2" xfId="64"/>
    <cellStyle name="Calc Currency (0) 6 2 2" xfId="65"/>
    <cellStyle name="标题 2" xfId="66" builtinId="17"/>
    <cellStyle name="20% - 强调文字颜色 5 2 3 3" xfId="67"/>
    <cellStyle name="Input [yellow] 26 2" xfId="68"/>
    <cellStyle name="60% - 强调文字颜色 1" xfId="69" builtinId="32"/>
    <cellStyle name="60% - 强调文字颜色 2 2 2 3" xfId="70"/>
    <cellStyle name="标题 3" xfId="71" builtinId="18"/>
    <cellStyle name="?? 28 2" xfId="72"/>
    <cellStyle name="?? 33 2" xfId="73"/>
    <cellStyle name="常规 4 4 5" xfId="74"/>
    <cellStyle name="常规 4 2 2 5" xfId="75"/>
    <cellStyle name="40% - 强调文字颜色 6 2 3 3" xfId="76"/>
    <cellStyle name="?? 12" xfId="77"/>
    <cellStyle name="60% - 强调文字颜色 4" xfId="78" builtinId="44"/>
    <cellStyle name="常规 3 2 2 2 4" xfId="79"/>
    <cellStyle name="60% - 强调文字颜色 3 2 2 3 2" xfId="80"/>
    <cellStyle name="输出" xfId="81" builtinId="21"/>
    <cellStyle name="计算 2 3 3" xfId="82"/>
    <cellStyle name="标题 1 2 2 4" xfId="83"/>
    <cellStyle name="计算" xfId="84" builtinId="22"/>
    <cellStyle name="?? 2" xfId="85"/>
    <cellStyle name="Linked Cells 2 2 3" xfId="86"/>
    <cellStyle name="40% - 强调文字颜色 4 2" xfId="87"/>
    <cellStyle name="常规 13 5" xfId="88"/>
    <cellStyle name="检查单元格" xfId="89" builtinId="23"/>
    <cellStyle name="20% - 强调文字颜色 6" xfId="90" builtinId="50"/>
    <cellStyle name="常规 2 2 2 5" xfId="91"/>
    <cellStyle name="强调文字颜色 2" xfId="92" builtinId="33"/>
    <cellStyle name="40% - 强调文字颜色 4 2 3 3" xfId="93"/>
    <cellStyle name="Normal_01西安(BS)" xfId="94"/>
    <cellStyle name="0,0_x000d__x000a_NA_x000d__x000a_ 2 2 6" xfId="95"/>
    <cellStyle name="_long term loan - others 300504" xfId="96"/>
    <cellStyle name="链接单元格" xfId="97" builtinId="24"/>
    <cellStyle name="20% - 强调文字颜色 6 2 3 2" xfId="98"/>
    <cellStyle name="?? [0] 2 2" xfId="99"/>
    <cellStyle name="0,0_x000d__x000a_NA_x000d__x000a_ 2 7" xfId="100"/>
    <cellStyle name="汇总" xfId="101" builtinId="25"/>
    <cellStyle name="差 2 3 2" xfId="102"/>
    <cellStyle name="Input [yellow] 2 7" xfId="103"/>
    <cellStyle name="好" xfId="104" builtinId="26"/>
    <cellStyle name="?? [0] 3 2" xfId="105"/>
    <cellStyle name="常规 3 2 6" xfId="106"/>
    <cellStyle name="20% - 强调文字颜色 3 3" xfId="107"/>
    <cellStyle name="适中" xfId="108" builtinId="28"/>
    <cellStyle name="标题 5 3 3" xfId="109"/>
    <cellStyle name="20% - 强调文字颜色 5" xfId="110" builtinId="46"/>
    <cellStyle name="常规 2 2 2 4" xfId="111"/>
    <cellStyle name="强调文字颜色 1" xfId="112" builtinId="29"/>
    <cellStyle name="40% - 强调文字颜色 4 2 3 2" xfId="113"/>
    <cellStyle name="0,0_x000d__x000a_NA_x000d__x000a_ 2 2 5" xfId="114"/>
    <cellStyle name="20% - 强调文字颜色 1" xfId="115" builtinId="30"/>
    <cellStyle name="Calc Currency (0) 2 3 4" xfId="116"/>
    <cellStyle name="20% - 强调文字颜色 6 2 3" xfId="117"/>
    <cellStyle name="?? [0] 2" xfId="118"/>
    <cellStyle name="40% - 强调文字颜色 1" xfId="119" builtinId="31"/>
    <cellStyle name="?? 12 2" xfId="120"/>
    <cellStyle name="20% - 强调文字颜色 2" xfId="121" builtinId="34"/>
    <cellStyle name="20% - 强调文字颜色 6 2 4" xfId="122"/>
    <cellStyle name="?? [0] 3" xfId="123"/>
    <cellStyle name="40% - 强调文字颜色 1 2 2 3 2" xfId="124"/>
    <cellStyle name="40% - 强调文字颜色 2" xfId="125" builtinId="35"/>
    <cellStyle name="千位分隔 2 2 4 2" xfId="126"/>
    <cellStyle name="强调文字颜色 3" xfId="127" builtinId="37"/>
    <cellStyle name="_Part III.200406.Loan and Liabilities details.(Site Name)_Shenhua PBC package 050530" xfId="128"/>
    <cellStyle name="千位分隔 2 2 4 3" xfId="129"/>
    <cellStyle name="强调文字颜色 4" xfId="130" builtinId="41"/>
    <cellStyle name="标题 5 3 2" xfId="131"/>
    <cellStyle name="20% - 强调文字颜色 4" xfId="132" builtinId="42"/>
    <cellStyle name="计算 3" xfId="133"/>
    <cellStyle name="?? 2 3" xfId="134"/>
    <cellStyle name="40% - 强调文字颜色 4" xfId="135" builtinId="43"/>
    <cellStyle name="千位分隔 2 2 4 4" xfId="136"/>
    <cellStyle name="强调文字颜色 5" xfId="137" builtinId="45"/>
    <cellStyle name="计算 4" xfId="138"/>
    <cellStyle name="?? 2 4" xfId="139"/>
    <cellStyle name="40% - 强调文字颜色 5" xfId="140" builtinId="47"/>
    <cellStyle name="?? 13" xfId="141"/>
    <cellStyle name="60% - 强调文字颜色 5" xfId="142" builtinId="48"/>
    <cellStyle name="常规 25 2 4 2" xfId="143"/>
    <cellStyle name="?? 25 2" xfId="144"/>
    <cellStyle name="?? 30 2" xfId="145"/>
    <cellStyle name="强调文字颜色 6" xfId="146" builtinId="49"/>
    <cellStyle name="40% - 强调文字颜色 6" xfId="147" builtinId="51"/>
    <cellStyle name="60% - 强调文字颜色 6" xfId="148" builtinId="52"/>
    <cellStyle name="千位分隔 2 2 2 2 4" xfId="149"/>
    <cellStyle name="?? 37 2" xfId="150"/>
    <cellStyle name="??" xfId="151"/>
    <cellStyle name="?? 11 2" xfId="152"/>
    <cellStyle name="?? [0]" xfId="153"/>
    <cellStyle name="?? [0] 3 3" xfId="154"/>
    <cellStyle name="千位分隔 3 2 4 2" xfId="155"/>
    <cellStyle name="常规 3 2 2 6" xfId="156"/>
    <cellStyle name="?? 10 2" xfId="157"/>
    <cellStyle name="?? 14" xfId="158"/>
    <cellStyle name="?? 14 2" xfId="159"/>
    <cellStyle name="20% - 强调文字颜色 4 2 2 4" xfId="160"/>
    <cellStyle name="?? 15 2" xfId="161"/>
    <cellStyle name="?? 20 2" xfId="162"/>
    <cellStyle name="0,0_x000d__x000a_NA_x000d__x000a_ 2 3 2 2" xfId="163"/>
    <cellStyle name="?? 16" xfId="164"/>
    <cellStyle name="?? 21" xfId="165"/>
    <cellStyle name="0,0_x000d__x000a_NA_x000d__x000a_ 2 3 3" xfId="166"/>
    <cellStyle name="?? 9 2" xfId="167"/>
    <cellStyle name="?? 16 2" xfId="168"/>
    <cellStyle name="?? 21 2" xfId="169"/>
    <cellStyle name="0,0_x000d__x000a_NA_x000d__x000a_ 2 3 3 2" xfId="170"/>
    <cellStyle name="常规 3 4 4" xfId="171"/>
    <cellStyle name="_西安电信工作底稿-设备-第四期" xfId="172"/>
    <cellStyle name="?? 17" xfId="173"/>
    <cellStyle name="?? 22" xfId="174"/>
    <cellStyle name="0,0_x000d__x000a_NA_x000d__x000a_ 2 3 4" xfId="175"/>
    <cellStyle name="?? 17 2" xfId="176"/>
    <cellStyle name="?? 22 2" xfId="177"/>
    <cellStyle name="常规 25 2 2" xfId="178"/>
    <cellStyle name="?? 18" xfId="179"/>
    <cellStyle name="?? 23" xfId="180"/>
    <cellStyle name="常规 25 2 2 2" xfId="181"/>
    <cellStyle name="?? 18 2" xfId="182"/>
    <cellStyle name="?? 23 2" xfId="183"/>
    <cellStyle name="常规 25 2 3" xfId="184"/>
    <cellStyle name="?? 19" xfId="185"/>
    <cellStyle name="?? 24" xfId="186"/>
    <cellStyle name="常规 25 2 3 2" xfId="187"/>
    <cellStyle name="?? 19 2" xfId="188"/>
    <cellStyle name="?? 24 2" xfId="189"/>
    <cellStyle name="40% - 强调文字颜色 3 2" xfId="190"/>
    <cellStyle name="计算 2 2" xfId="191"/>
    <cellStyle name="?? 2 2 2" xfId="192"/>
    <cellStyle name="40% - 强调文字颜色 3 3" xfId="193"/>
    <cellStyle name="计算 2 3" xfId="194"/>
    <cellStyle name="?? 2 2 3" xfId="195"/>
    <cellStyle name="?? 24 3" xfId="196"/>
    <cellStyle name="{Comma [0]}" xfId="197"/>
    <cellStyle name="常规 25 2 4" xfId="198"/>
    <cellStyle name="?? 25" xfId="199"/>
    <cellStyle name="?? 30" xfId="200"/>
    <cellStyle name="?? 25 3" xfId="201"/>
    <cellStyle name="?? 30 3" xfId="202"/>
    <cellStyle name="常规 25 2 5" xfId="203"/>
    <cellStyle name="?? 26" xfId="204"/>
    <cellStyle name="?? 31" xfId="205"/>
    <cellStyle name="?? 29" xfId="206"/>
    <cellStyle name="?? 34" xfId="207"/>
    <cellStyle name="?? 26 3" xfId="208"/>
    <cellStyle name="?? 31 3" xfId="209"/>
    <cellStyle name="?? 27" xfId="210"/>
    <cellStyle name="?? 32" xfId="211"/>
    <cellStyle name="20% - 强调文字颜色 5 2 5" xfId="212"/>
    <cellStyle name="?? 78" xfId="213"/>
    <cellStyle name="?? 83" xfId="214"/>
    <cellStyle name="?? 27 2" xfId="215"/>
    <cellStyle name="?? 32 2" xfId="216"/>
    <cellStyle name="?? 79" xfId="217"/>
    <cellStyle name="?? 27 3" xfId="218"/>
    <cellStyle name="?? 32 3" xfId="219"/>
    <cellStyle name="60% - 强调文字颜色 3 2 5" xfId="220"/>
    <cellStyle name="60% - 强调文字颜色 2 2 3 3" xfId="221"/>
    <cellStyle name="?? 29 2" xfId="222"/>
    <cellStyle name="?? 34 2" xfId="223"/>
    <cellStyle name="?? 29 3" xfId="224"/>
    <cellStyle name="?? 34 3" xfId="225"/>
    <cellStyle name="40% - 强调文字颜色 3 2 3 2" xfId="226"/>
    <cellStyle name="计算 2 3 4" xfId="227"/>
    <cellStyle name="?? 3" xfId="228"/>
    <cellStyle name="20% - 强调文字颜色 6 2 2 4" xfId="229"/>
    <cellStyle name="百分比 2 2 3" xfId="230"/>
    <cellStyle name="?? 3 2" xfId="231"/>
    <cellStyle name="常规 3 2 3 2 2" xfId="232"/>
    <cellStyle name="百分比 2 2 4" xfId="233"/>
    <cellStyle name="Header2 10" xfId="234"/>
    <cellStyle name="?? 3 3" xfId="235"/>
    <cellStyle name="Header2 11" xfId="236"/>
    <cellStyle name="?? 3 4" xfId="237"/>
    <cellStyle name="?? 35" xfId="238"/>
    <cellStyle name="?? 40" xfId="239"/>
    <cellStyle name="0,0_x000d__x000a_NA_x000d__x000a_ 3 2 2 2" xfId="240"/>
    <cellStyle name="?? 35 2" xfId="241"/>
    <cellStyle name="0,0_x000d__x000a_NA_x000d__x000a_ 3 2 2 2 2" xfId="242"/>
    <cellStyle name="强调文字颜色 3 2 2 3 2" xfId="243"/>
    <cellStyle name="?? 35 3" xfId="244"/>
    <cellStyle name="?? 36" xfId="245"/>
    <cellStyle name="?? 41" xfId="246"/>
    <cellStyle name="0,0_x000d__x000a_NA_x000d__x000a_ 3 2 2 3" xfId="247"/>
    <cellStyle name="?? 36 2" xfId="248"/>
    <cellStyle name="0,0_x000d__x000a_NA_x000d__x000a_ 3 2 2 3 2" xfId="249"/>
    <cellStyle name="?? 36 3" xfId="250"/>
    <cellStyle name="?? 37" xfId="251"/>
    <cellStyle name="?? 42" xfId="252"/>
    <cellStyle name="0,0_x000d__x000a_NA_x000d__x000a_ 3 2 2 4" xfId="253"/>
    <cellStyle name="?? 37 3" xfId="254"/>
    <cellStyle name="?? 38" xfId="255"/>
    <cellStyle name="?? 43" xfId="256"/>
    <cellStyle name="?? 39" xfId="257"/>
    <cellStyle name="?? 44" xfId="258"/>
    <cellStyle name="40% - 强调文字颜色 3 2 3 3" xfId="259"/>
    <cellStyle name="常规 17 4 2" xfId="260"/>
    <cellStyle name="?? 4" xfId="261"/>
    <cellStyle name="?? 4 2" xfId="262"/>
    <cellStyle name="?? 45" xfId="263"/>
    <cellStyle name="?? 50" xfId="264"/>
    <cellStyle name="?? 46" xfId="265"/>
    <cellStyle name="?? 51" xfId="266"/>
    <cellStyle name="_Part III.200406.Loan and Liabilities details.(Site Name)_KPMG original version" xfId="267"/>
    <cellStyle name="?? 47" xfId="268"/>
    <cellStyle name="?? 52" xfId="269"/>
    <cellStyle name="千位分隔 3 3 3" xfId="270"/>
    <cellStyle name="标题 4 2 3 3" xfId="271"/>
    <cellStyle name="?? 49" xfId="272"/>
    <cellStyle name="?? 54" xfId="273"/>
    <cellStyle name="_CBRE明细表" xfId="274"/>
    <cellStyle name="?? 5" xfId="275"/>
    <cellStyle name="_CBRE明细表 2" xfId="276"/>
    <cellStyle name="?? 5 2" xfId="277"/>
    <cellStyle name="强调文字颜色 6 2 3" xfId="278"/>
    <cellStyle name="_审计调查表.V3" xfId="279"/>
    <cellStyle name="千位分隔 3 3 4" xfId="280"/>
    <cellStyle name="?? 55" xfId="281"/>
    <cellStyle name="?? 60" xfId="282"/>
    <cellStyle name="?? 56" xfId="283"/>
    <cellStyle name="?? 61" xfId="284"/>
    <cellStyle name="?? 57" xfId="285"/>
    <cellStyle name="?? 62" xfId="286"/>
    <cellStyle name="?? 58" xfId="287"/>
    <cellStyle name="?? 63" xfId="288"/>
    <cellStyle name="?? 59" xfId="289"/>
    <cellStyle name="?? 64" xfId="290"/>
    <cellStyle name="RevList 5 2" xfId="291"/>
    <cellStyle name="?? 6" xfId="292"/>
    <cellStyle name="RevList 5 2 2" xfId="293"/>
    <cellStyle name="?? 6 2" xfId="294"/>
    <cellStyle name="40% - 强调文字颜色 6 2 2" xfId="295"/>
    <cellStyle name="?? 65" xfId="296"/>
    <cellStyle name="?? 70" xfId="297"/>
    <cellStyle name="0,0_x000d__x000a_NA_x000d__x000a_ 2 4 2" xfId="298"/>
    <cellStyle name="40% - 强调文字颜色 6 2 3" xfId="299"/>
    <cellStyle name="Date" xfId="300"/>
    <cellStyle name="?? 66" xfId="301"/>
    <cellStyle name="?? 71" xfId="302"/>
    <cellStyle name="0,0_x000d__x000a_NA_x000d__x000a_ 2 4 3" xfId="303"/>
    <cellStyle name="40% - 强调文字颜色 6 2 4" xfId="304"/>
    <cellStyle name="?? 67" xfId="305"/>
    <cellStyle name="?? 72" xfId="306"/>
    <cellStyle name="0,0_x000d__x000a_NA_x000d__x000a_ 2 4 4" xfId="307"/>
    <cellStyle name="40% - 强调文字颜色 6 2 5" xfId="308"/>
    <cellStyle name="常规 25 3 2" xfId="309"/>
    <cellStyle name="?? 68" xfId="310"/>
    <cellStyle name="?? 73" xfId="311"/>
    <cellStyle name="常规 25 3 3" xfId="312"/>
    <cellStyle name="?? 69" xfId="313"/>
    <cellStyle name="?? 74" xfId="314"/>
    <cellStyle name="RevList 5 3" xfId="315"/>
    <cellStyle name="?? 7" xfId="316"/>
    <cellStyle name="常规 15 2 3" xfId="317"/>
    <cellStyle name="RevList 5 3 2" xfId="318"/>
    <cellStyle name="?? 7 2" xfId="319"/>
    <cellStyle name="20% - 强调文字颜色 5 2 2" xfId="320"/>
    <cellStyle name="常规 25 3 4" xfId="321"/>
    <cellStyle name="?? 75" xfId="322"/>
    <cellStyle name="?? 80" xfId="323"/>
    <cellStyle name="20% - 强调文字颜色 5 2 3" xfId="324"/>
    <cellStyle name="?? 76" xfId="325"/>
    <cellStyle name="?? 81" xfId="326"/>
    <cellStyle name="20% - 强调文字颜色 5 2 4" xfId="327"/>
    <cellStyle name="?? 77" xfId="328"/>
    <cellStyle name="?? 82" xfId="329"/>
    <cellStyle name="RevList 5 4" xfId="330"/>
    <cellStyle name="?? 8" xfId="331"/>
    <cellStyle name="0,0_x000d__x000a_NA_x000d__x000a_ 2 2 3" xfId="332"/>
    <cellStyle name="?? 8 2" xfId="333"/>
    <cellStyle name="RevList 5 5" xfId="334"/>
    <cellStyle name="?? 9" xfId="335"/>
    <cellStyle name="20% - 强调文字颜色 1 2 2 3" xfId="336"/>
    <cellStyle name="Input [yellow] 10" xfId="337"/>
    <cellStyle name="??_0N-HANDLING " xfId="338"/>
    <cellStyle name="_KPMG original version_(中企华)审计评估联合申报明细表.V1" xfId="339"/>
    <cellStyle name="@_text" xfId="340"/>
    <cellStyle name="常规 5 6" xfId="341"/>
    <cellStyle name="常规 4 3 4" xfId="342"/>
    <cellStyle name="40% - 强调文字颜色 6 2 2 2" xfId="343"/>
    <cellStyle name="0,0_x000d__x000a_NA_x000d__x000a_ 2 4 2 2" xfId="344"/>
    <cellStyle name="_(中企华)审计评估联合申报明细表.V1" xfId="345"/>
    <cellStyle name="千位分隔 2 3 2 6" xfId="346"/>
    <cellStyle name="_1(软件学院等)" xfId="347"/>
    <cellStyle name="_CBRE明细表 3" xfId="348"/>
    <cellStyle name="_ET_STYLE_NoName_00_" xfId="349"/>
    <cellStyle name="Linked Cells 5 3 3" xfId="350"/>
    <cellStyle name="_ET_STYLE_NoName_00_ 2" xfId="351"/>
    <cellStyle name="_ET_STYLE_NoName_00_ 2 2" xfId="352"/>
    <cellStyle name="_ET_STYLE_NoName_00_ 2 3" xfId="353"/>
    <cellStyle name="0,0_x000d__x000a_NA_x000d__x000a_ 3 3 2" xfId="354"/>
    <cellStyle name="_KPMG original version" xfId="355"/>
    <cellStyle name="公司标准表 2 3 3 2" xfId="356"/>
    <cellStyle name="_KPMG original version_附件1：审计评估联合申报明细表" xfId="357"/>
    <cellStyle name="_long term loan - others 300504_(中企华)审计评估联合申报明细表.V1" xfId="358"/>
    <cellStyle name="_long term loan - others 300504_KPMG original version" xfId="359"/>
    <cellStyle name="20% - 强调文字颜色 4 2 4" xfId="360"/>
    <cellStyle name="常规 3 4" xfId="361"/>
    <cellStyle name="_long term loan - others 300504_KPMG original version_(中企华)审计评估联合申报明细表.V1" xfId="362"/>
    <cellStyle name="常规 7 2 3 2" xfId="363"/>
    <cellStyle name="_long term loan - others 300504_KPMG original version_附件1：审计评估联合申报明细表" xfId="364"/>
    <cellStyle name="0,0_x000d__x000a_NA_x000d__x000a_ 3 4" xfId="365"/>
    <cellStyle name="_long term loan - others 300504_Shenhua PBC package 050530" xfId="366"/>
    <cellStyle name="20% - 强调文字颜色 4 2 2 2" xfId="367"/>
    <cellStyle name="_long term loan - others 300504_Shenhua PBC package 050530_(中企华)审计评估联合申报明细表.V1" xfId="368"/>
    <cellStyle name="适中 3" xfId="369"/>
    <cellStyle name="60% - 强调文字颜色 5 2 2 4" xfId="370"/>
    <cellStyle name="{Thousand}" xfId="371"/>
    <cellStyle name="_long term loan - others 300504_Shenhua PBC package 050530_附件1：审计评估联合申报明细表" xfId="372"/>
    <cellStyle name="好 2 3 3" xfId="373"/>
    <cellStyle name="Linked Cells 2 3 3 3" xfId="374"/>
    <cellStyle name="40% - 强调文字颜色 5 2 3" xfId="375"/>
    <cellStyle name="_long term loan - others 300504_附件1：审计评估联合申报明细表" xfId="376"/>
    <cellStyle name="_long term loan - others 300504_审计调查表.V3" xfId="377"/>
    <cellStyle name="_Part III.200406.Loan and Liabilities details.(Site Name)" xfId="378"/>
    <cellStyle name="千位分隔 4 3 2" xfId="379"/>
    <cellStyle name="_Part III.200406.Loan and Liabilities details.(Site Name)_(中企华)审计评估联合申报明细表.V1" xfId="380"/>
    <cellStyle name="20% - 强调文字颜色 3 2 2 3" xfId="381"/>
    <cellStyle name="_Part III.200406.Loan and Liabilities details.(Site Name)_KPMG original version_附件1：审计评估联合申报明细表" xfId="382"/>
    <cellStyle name="0,0_x000d__x000a_NA_x000d__x000a_ 3 2 6" xfId="383"/>
    <cellStyle name="40% - 强调文字颜色 2 3" xfId="384"/>
    <cellStyle name="20% - 强调文字颜色 1 2 4" xfId="385"/>
    <cellStyle name="常规 2 3 2 5" xfId="386"/>
    <cellStyle name="_Part III.200406.Loan and Liabilities details.(Site Name)_Shenhua PBC package 050530_(中企华)审计评估联合申报明细表.V1" xfId="387"/>
    <cellStyle name="_Part III.200406.Loan and Liabilities details.(Site Name)_Shenhua PBC package 050530_附件1：审计评估联合申报明细表" xfId="388"/>
    <cellStyle name="60% - 强调文字颜色 3 2 2 2" xfId="389"/>
    <cellStyle name="强调文字颜色 2 2 3 2" xfId="390"/>
    <cellStyle name="20% - 强调文字颜色 2 3" xfId="391"/>
    <cellStyle name="输出 2 3" xfId="392"/>
    <cellStyle name="_Part III.200406.Loan and Liabilities details.(Site Name)_附件1：审计评估联合申报明细表" xfId="393"/>
    <cellStyle name="常规 7 3 2" xfId="394"/>
    <cellStyle name="_Part III.200406.Loan and Liabilities details.(Site Name)_审计调查表.V3" xfId="395"/>
    <cellStyle name="_Shenhua PBC package 050530" xfId="396"/>
    <cellStyle name="公司标准表 3 4" xfId="397"/>
    <cellStyle name="20% - 强调文字颜色 1 2 2 2" xfId="398"/>
    <cellStyle name="0,0_x000d__x000a_NA_x000d__x000a_ 3 2 4 2" xfId="399"/>
    <cellStyle name="常规 5 2 5" xfId="400"/>
    <cellStyle name="_Shenhua PBC package 050530_(中企华)审计评估联合申报明细表.V1" xfId="401"/>
    <cellStyle name="_Shenhua PBC package 050530_附件1：审计评估联合申报明细表" xfId="402"/>
    <cellStyle name="_成本项目2" xfId="403"/>
    <cellStyle name="0,0_x000d__x000a_NA_x000d__x000a_ 3" xfId="404"/>
    <cellStyle name="_成本项目2 2" xfId="405"/>
    <cellStyle name="0,0_x000d__x000a_NA_x000d__x000a_ 3 2" xfId="406"/>
    <cellStyle name="_成本项目2 3" xfId="407"/>
    <cellStyle name="0,0_x000d__x000a_NA_x000d__x000a_ 3 3" xfId="408"/>
    <cellStyle name="强调文字颜色 3 2 3 3" xfId="409"/>
    <cellStyle name="标题 1 2 2" xfId="410"/>
    <cellStyle name="_房屋建筑评估申报表" xfId="411"/>
    <cellStyle name="_附件1：审计评估联合申报明细表" xfId="412"/>
    <cellStyle name="_工程量审定表" xfId="413"/>
    <cellStyle name="_九期一阶段 底稿" xfId="414"/>
    <cellStyle name="千位分隔 2 2 3 3 2" xfId="415"/>
    <cellStyle name="_决算资料" xfId="416"/>
    <cellStyle name="20% - 强调文字颜色 2 2 2 3 2" xfId="417"/>
    <cellStyle name="Linked Cells 3 7" xfId="418"/>
    <cellStyle name="_商州无线扩容工程" xfId="419"/>
    <cellStyle name="_文函专递0211-施工企业调查表（附件）" xfId="420"/>
    <cellStyle name="Grey" xfId="421"/>
    <cellStyle name="0,0_x000d__x000a_NA_x000d__x000a_ 2 2 2 4" xfId="422"/>
    <cellStyle name="_在建工程-铜川" xfId="423"/>
    <cellStyle name="0,0_x000d__x000a_NA_x000d__x000a_ 2" xfId="424"/>
    <cellStyle name="常规 25 4 2" xfId="425"/>
    <cellStyle name="差 3" xfId="426"/>
    <cellStyle name="{Comma}" xfId="427"/>
    <cellStyle name="40% - 强调文字颜色 1 2 4" xfId="428"/>
    <cellStyle name="{Date}" xfId="429"/>
    <cellStyle name="常规 2 4" xfId="430"/>
    <cellStyle name="{Thousand [0]}" xfId="431"/>
    <cellStyle name="per.style" xfId="432"/>
    <cellStyle name="{Month}" xfId="433"/>
    <cellStyle name="{Percent}" xfId="434"/>
    <cellStyle name="{Z'0000(1 dec)}" xfId="435"/>
    <cellStyle name="{Z'0000(4 dec)}" xfId="436"/>
    <cellStyle name="0,0_x000d__x000a_NA_x000d__x000a_ 2 2" xfId="437"/>
    <cellStyle name="40% - 强调文字颜色 1 2 5" xfId="438"/>
    <cellStyle name="0,0_x000d__x000a_NA_x000d__x000a_ 2 2 2" xfId="439"/>
    <cellStyle name="0,0_x000d__x000a_NA_x000d__x000a_ 2 2 2 2" xfId="440"/>
    <cellStyle name="Euro" xfId="441"/>
    <cellStyle name="0,0_x000d__x000a_NA_x000d__x000a_ 3 4 3" xfId="442"/>
    <cellStyle name="0,0_x000d__x000a_NA_x000d__x000a_ 2 2 2 2 2" xfId="443"/>
    <cellStyle name="0,0_x000d__x000a_NA_x000d__x000a_ 2 2 2 3" xfId="444"/>
    <cellStyle name="0,0_x000d__x000a_NA_x000d__x000a_ 2 2 2 3 2" xfId="445"/>
    <cellStyle name="0,0_x000d__x000a_NA_x000d__x000a_ 2 2 3 2" xfId="446"/>
    <cellStyle name="0,0_x000d__x000a_NA_x000d__x000a_ 2 2 3 2 2" xfId="447"/>
    <cellStyle name="0,0_x000d__x000a_NA_x000d__x000a_ 2 2 3 3" xfId="448"/>
    <cellStyle name="0,0_x000d__x000a_NA_x000d__x000a_ 2 2 3 3 2" xfId="449"/>
    <cellStyle name="常规 2 2 2 2 4" xfId="450"/>
    <cellStyle name="60% - 强调文字颜色 2 2 2 3 2" xfId="451"/>
    <cellStyle name="0,0_x000d__x000a_NA_x000d__x000a_ 2 2 3 4" xfId="452"/>
    <cellStyle name="0,0_x000d__x000a_NA_x000d__x000a_ 2 2 4" xfId="453"/>
    <cellStyle name="0,0_x000d__x000a_NA_x000d__x000a_ 2 2 4 2" xfId="454"/>
    <cellStyle name="0,0_x000d__x000a_NA_x000d__x000a_ 2 2 5 2" xfId="455"/>
    <cellStyle name="0,0_x000d__x000a_NA_x000d__x000a_ 2 3" xfId="456"/>
    <cellStyle name="Linked Cells 2 4 3" xfId="457"/>
    <cellStyle name="40% - 强调文字颜色 6 2" xfId="458"/>
    <cellStyle name="0,0_x000d__x000a_NA_x000d__x000a_ 2 4" xfId="459"/>
    <cellStyle name="40% - 强调文字颜色 6 3" xfId="460"/>
    <cellStyle name="0,0_x000d__x000a_NA_x000d__x000a_ 2 5" xfId="461"/>
    <cellStyle name="60% - 强调文字颜色 4 2 2" xfId="462"/>
    <cellStyle name="40% - 强调文字颜色 6 4" xfId="463"/>
    <cellStyle name="0,0_x000d__x000a_NA_x000d__x000a_ 2 6" xfId="464"/>
    <cellStyle name="40% - 强调文字颜色 2 2 5" xfId="465"/>
    <cellStyle name="0,0_x000d__x000a_NA_x000d__x000a_ 3 2 2" xfId="466"/>
    <cellStyle name="0,0_x000d__x000a_NA_x000d__x000a_ 3 2 3" xfId="467"/>
    <cellStyle name="0,0_x000d__x000a_NA_x000d__x000a_ 3 2 3 2" xfId="468"/>
    <cellStyle name="0,0_x000d__x000a_NA_x000d__x000a_ 3 2 3 2 2" xfId="469"/>
    <cellStyle name="0,0_x000d__x000a_NA_x000d__x000a_ 3 2 3 3" xfId="470"/>
    <cellStyle name="0,0_x000d__x000a_NA_x000d__x000a_ 3 2 3 4" xfId="471"/>
    <cellStyle name="20% - 强调文字颜色 1 2 2" xfId="472"/>
    <cellStyle name="0,0_x000d__x000a_NA_x000d__x000a_ 3 2 4" xfId="473"/>
    <cellStyle name="0,0_x000d__x000a_NA_x000d__x000a_ 3 2 5" xfId="474"/>
    <cellStyle name="40% - 强调文字颜色 2 2" xfId="475"/>
    <cellStyle name="20% - 强调文字颜色 1 2 3" xfId="476"/>
    <cellStyle name="0,0_x000d__x000a_NA_x000d__x000a_ 3 2 5 2" xfId="477"/>
    <cellStyle name="40% - 强调文字颜色 2 2 2" xfId="478"/>
    <cellStyle name="公司标准表 4 4" xfId="479"/>
    <cellStyle name="20% - 强调文字颜色 1 2 3 2" xfId="480"/>
    <cellStyle name="0,0_x000d__x000a_NA_x000d__x000a_ 3 3 3" xfId="481"/>
    <cellStyle name="0,0_x000d__x000a_NA_x000d__x000a_ 3 3 3 2" xfId="482"/>
    <cellStyle name="0,0_x000d__x000a_NA_x000d__x000a_ 3 3 4" xfId="483"/>
    <cellStyle name="0,0_x000d__x000a_NA_x000d__x000a_ 3 4 2" xfId="484"/>
    <cellStyle name="0,0_x000d__x000a_NA_x000d__x000a_ 3 4 2 2" xfId="485"/>
    <cellStyle name="0,0_x000d__x000a_NA_x000d__x000a_ 4" xfId="486"/>
    <cellStyle name="Euro 2" xfId="487"/>
    <cellStyle name="0,0_x000d__x000a_NA_x000d__x000a_ 3 4 3 2" xfId="488"/>
    <cellStyle name="Linked Cells 2 2 2" xfId="489"/>
    <cellStyle name="0,0_x000d__x000a_NA_x000d__x000a_ 3 4 4" xfId="490"/>
    <cellStyle name="0,0_x000d__x000a_NA_x000d__x000a_ 3 5" xfId="491"/>
    <cellStyle name="40% - 强调文字颜色 5 2 2 2" xfId="492"/>
    <cellStyle name="0,0_x000d__x000a_NA_x000d__x000a_ 3 6" xfId="493"/>
    <cellStyle name="千位分隔 5 2 2" xfId="494"/>
    <cellStyle name="40% - 强调文字颜色 5 2 2 3" xfId="495"/>
    <cellStyle name="0,0_x000d__x000a_NA_x000d__x000a_ 3 7" xfId="496"/>
    <cellStyle name="0,0_x000d__x000a_NA_x000d__x000a_ 4 2" xfId="497"/>
    <cellStyle name="0,0_x000d__x000a_NA_x000d__x000a_ 4 3" xfId="498"/>
    <cellStyle name="20% - 强调文字颜色 1 2" xfId="499"/>
    <cellStyle name="20% - 强调文字颜色 1 2 2 3 2" xfId="500"/>
    <cellStyle name="20% - 强调文字颜色 1 2 2 4" xfId="501"/>
    <cellStyle name="40% - 强调文字颜色 2 2 3" xfId="502"/>
    <cellStyle name="20% - 强调文字颜色 1 2 3 3" xfId="503"/>
    <cellStyle name="40% - 强调文字颜色 2 4" xfId="504"/>
    <cellStyle name="千位分隔 3 6 2" xfId="505"/>
    <cellStyle name="20% - 强调文字颜色 1 2 5" xfId="506"/>
    <cellStyle name="20% - 强调文字颜色 3 2 2 3 2" xfId="507"/>
    <cellStyle name="强调文字颜色 2 2 2 2" xfId="508"/>
    <cellStyle name="20% - 强调文字颜色 1 3" xfId="509"/>
    <cellStyle name="强调文字颜色 2 2 2 3" xfId="510"/>
    <cellStyle name="20% - 强调文字颜色 1 4" xfId="511"/>
    <cellStyle name="好_VERA 2 2 3" xfId="512"/>
    <cellStyle name="20% - 强调文字颜色 2 2" xfId="513"/>
    <cellStyle name="20% - 强调文字颜色 2 2 2" xfId="514"/>
    <cellStyle name="20% - 强调文字颜色 2 2 2 2" xfId="515"/>
    <cellStyle name="20% - 强调文字颜色 2 2 2 3" xfId="516"/>
    <cellStyle name="20% - 强调文字颜色 2 2 2 4" xfId="517"/>
    <cellStyle name="20% - 强调文字颜色 6 2 2 3 2" xfId="518"/>
    <cellStyle name="20% - 强调文字颜色 2 2 3" xfId="519"/>
    <cellStyle name="输出 2 2 3 2" xfId="520"/>
    <cellStyle name="60% - 强调文字颜色 1 4" xfId="521"/>
    <cellStyle name="20% - 强调文字颜色 2 2 3 2" xfId="522"/>
    <cellStyle name="20% - 强调文字颜色 2 2 3 3" xfId="523"/>
    <cellStyle name="差_VERA 2 2 2" xfId="524"/>
    <cellStyle name="Normal - Style1 5 2 2" xfId="525"/>
    <cellStyle name="20% - 强调文字颜色 2 2 4" xfId="526"/>
    <cellStyle name="差_VERA 2 2 3" xfId="527"/>
    <cellStyle name="20% - 强调文字颜色 2 2 5" xfId="528"/>
    <cellStyle name="资产 2 2" xfId="529"/>
    <cellStyle name="60% - 强调文字颜色 3 2 2 3" xfId="530"/>
    <cellStyle name="强调文字颜色 2 2 3 3" xfId="531"/>
    <cellStyle name="20% - 强调文字颜色 2 4" xfId="532"/>
    <cellStyle name="常规 3 2 5" xfId="533"/>
    <cellStyle name="20% - 强调文字颜色 3 2" xfId="534"/>
    <cellStyle name="常规 3 2 5 2" xfId="535"/>
    <cellStyle name="20% - 强调文字颜色 3 2 2" xfId="536"/>
    <cellStyle name="常规 3 2 5 2 2" xfId="537"/>
    <cellStyle name="20% - 强调文字颜色 3 2 2 2" xfId="538"/>
    <cellStyle name="60% - 强调文字颜色 3 2 2" xfId="539"/>
    <cellStyle name="20% - 强调文字颜色 3 2 2 4" xfId="540"/>
    <cellStyle name="20% - 强调文字颜色 3 2 3" xfId="541"/>
    <cellStyle name="20% - 强调文字颜色 3 2 3 2" xfId="542"/>
    <cellStyle name="差_VERA 3 2 2" xfId="543"/>
    <cellStyle name="20% - 强调文字颜色 3 2 4" xfId="544"/>
    <cellStyle name="RevList 2" xfId="545"/>
    <cellStyle name="20% - 强调文字颜色 3 2 5" xfId="546"/>
    <cellStyle name="60% - 强调文字颜色 1 2" xfId="547"/>
    <cellStyle name="20% - 强调文字颜色 3 4" xfId="548"/>
    <cellStyle name="常规 3 3 5" xfId="549"/>
    <cellStyle name="20% - 强调文字颜色 4 2" xfId="550"/>
    <cellStyle name="常规 3 3 5 2" xfId="551"/>
    <cellStyle name="Normal - Style1 6 3" xfId="552"/>
    <cellStyle name="20% - 强调文字颜色 4 2 2" xfId="553"/>
    <cellStyle name="20% - 强调文字颜色 4 2 2 3" xfId="554"/>
    <cellStyle name="20% - 强调文字颜色 4 2 2 3 2" xfId="555"/>
    <cellStyle name="20% - 强调文字颜色 4 2 3" xfId="556"/>
    <cellStyle name="60% - 强调文字颜色 1 2 4" xfId="557"/>
    <cellStyle name="20% - 强调文字颜色 4 2 3 2" xfId="558"/>
    <cellStyle name="ColLevel_0" xfId="559"/>
    <cellStyle name="Calc Currency (0) 2" xfId="560"/>
    <cellStyle name="60% - 强调文字颜色 1 2 5" xfId="561"/>
    <cellStyle name="20% - 强调文字颜色 4 2 3 3" xfId="562"/>
    <cellStyle name="20% - 强调文字颜色 4 2 5" xfId="563"/>
    <cellStyle name="20% - 强调文字颜色 4 3" xfId="564"/>
    <cellStyle name="60% - 强调文字颜色 2 2" xfId="565"/>
    <cellStyle name="20% - 强调文字颜色 4 4" xfId="566"/>
    <cellStyle name="20% - 强调文字颜色 5 2" xfId="567"/>
    <cellStyle name="20% - 强调文字颜色 5 2 2 2" xfId="568"/>
    <cellStyle name="20% - 强调文字颜色 5 2 2 3" xfId="569"/>
    <cellStyle name="标题 1 3" xfId="570"/>
    <cellStyle name="20% - 强调文字颜色 5 2 2 3 2" xfId="571"/>
    <cellStyle name="20% - 强调文字颜色 5 2 2 4" xfId="572"/>
    <cellStyle name="20% - 强调文字颜色 5 2 3 2" xfId="573"/>
    <cellStyle name="20% - 强调文字颜色 5 3" xfId="574"/>
    <cellStyle name="60% - 强调文字颜色 3 2" xfId="575"/>
    <cellStyle name="20% - 强调文字颜色 5 4" xfId="576"/>
    <cellStyle name="常规 3 5 5" xfId="577"/>
    <cellStyle name="20% - 强调文字颜色 6 2" xfId="578"/>
    <cellStyle name="Linked Cells 2 2 5" xfId="579"/>
    <cellStyle name="40% - 强调文字颜色 4 4" xfId="580"/>
    <cellStyle name="Calc Currency (0) 2 3 3" xfId="581"/>
    <cellStyle name="20% - 强调文字颜色 6 2 2" xfId="582"/>
    <cellStyle name="Calc Currency (0) 2 3 3 2" xfId="583"/>
    <cellStyle name="20% - 强调文字颜色 6 2 2 2" xfId="584"/>
    <cellStyle name="20% - 强调文字颜色 6 2 2 3" xfId="585"/>
    <cellStyle name="20% - 强调文字颜色 6 2 3 3" xfId="586"/>
    <cellStyle name="20% - 强调文字颜色 6 2 5" xfId="587"/>
    <cellStyle name="常规 3 5 6" xfId="588"/>
    <cellStyle name="20% - 强调文字颜色 6 3" xfId="589"/>
    <cellStyle name="常规 6 3 2 2 2" xfId="590"/>
    <cellStyle name="常规 3 5 7" xfId="591"/>
    <cellStyle name="20% - 强调文字颜色 6 4" xfId="592"/>
    <cellStyle name="40% - 强调文字颜色 1 2" xfId="593"/>
    <cellStyle name="常规 5 7" xfId="594"/>
    <cellStyle name="常规 4 3 5" xfId="595"/>
    <cellStyle name="40% - 强调文字颜色 6 2 2 3" xfId="596"/>
    <cellStyle name="Currency [0]_ rislugp" xfId="597"/>
    <cellStyle name="40% - 强调文字颜色 1 2 2" xfId="598"/>
    <cellStyle name="常规 5 7 2" xfId="599"/>
    <cellStyle name="40% - 强调文字颜色 6 2 2 3 2" xfId="600"/>
    <cellStyle name="40% - 强调文字颜色 1 2 2 2" xfId="601"/>
    <cellStyle name="40% - 强调文字颜色 1 2 2 3" xfId="602"/>
    <cellStyle name="40% - 强调文字颜色 1 2 2 4" xfId="603"/>
    <cellStyle name="40% - 强调文字颜色 6 2 2 4" xfId="604"/>
    <cellStyle name="40% - 强调文字颜色 1 2 3" xfId="605"/>
    <cellStyle name="超链接 3" xfId="606"/>
    <cellStyle name="40% - 强调文字颜色 1 2 3 2" xfId="607"/>
    <cellStyle name="超链接 4" xfId="608"/>
    <cellStyle name="40% - 强调文字颜色 1 2 3 3" xfId="609"/>
    <cellStyle name="常规 9 2" xfId="610"/>
    <cellStyle name="40% - 强调文字颜色 1 3" xfId="611"/>
    <cellStyle name="常规 9 3" xfId="612"/>
    <cellStyle name="40% - 强调文字颜色 1 4" xfId="613"/>
    <cellStyle name="Input [yellow] 7" xfId="614"/>
    <cellStyle name="40% - 强调文字颜色 2 2 2 2" xfId="615"/>
    <cellStyle name="Input [yellow] 8" xfId="616"/>
    <cellStyle name="40% - 强调文字颜色 2 2 2 3" xfId="617"/>
    <cellStyle name="60% - 强调文字颜色 1 2 2 4" xfId="618"/>
    <cellStyle name="常规 2 5 3" xfId="619"/>
    <cellStyle name="Input [yellow] 8 2" xfId="620"/>
    <cellStyle name="40% - 强调文字颜色 2 2 2 3 2" xfId="621"/>
    <cellStyle name="Input [yellow] 9" xfId="622"/>
    <cellStyle name="40% - 强调文字颜色 2 2 2 4" xfId="623"/>
    <cellStyle name="40% - 强调文字颜色 2 2 3 2" xfId="624"/>
    <cellStyle name="40% - 强调文字颜色 2 2 3 3" xfId="625"/>
    <cellStyle name="40% - 强调文字颜色 2 2 4" xfId="626"/>
    <cellStyle name="40% - 强调文字颜色 3 2 2" xfId="627"/>
    <cellStyle name="40% - 强调文字颜色 3 2 4" xfId="628"/>
    <cellStyle name="40% - 强调文字颜色 3 2 2 2" xfId="629"/>
    <cellStyle name="40% - 强调文字颜色 3 2 5" xfId="630"/>
    <cellStyle name="40% - 强调文字颜色 3 2 2 3" xfId="631"/>
    <cellStyle name="40% - 强调文字颜色 3 2 2 3 2" xfId="632"/>
    <cellStyle name="40% - 强调文字颜色 3 2 2 4" xfId="633"/>
    <cellStyle name="40% - 强调文字颜色 3 2 3" xfId="634"/>
    <cellStyle name="40% - 强调文字颜色 3 4" xfId="635"/>
    <cellStyle name="解释性文本 2 2 4" xfId="636"/>
    <cellStyle name="Linked Cells 2 2 3 2" xfId="637"/>
    <cellStyle name="40% - 强调文字颜色 4 2 2" xfId="638"/>
    <cellStyle name="40% - 强调文字颜色 4 2 2 2" xfId="639"/>
    <cellStyle name="40% - 强调文字颜色 4 2 2 3" xfId="640"/>
    <cellStyle name="千位分隔 5 3 2" xfId="641"/>
    <cellStyle name="常规 3 2 2 5" xfId="642"/>
    <cellStyle name="40% - 强调文字颜色 5 2 3 3" xfId="643"/>
    <cellStyle name="40% - 强调文字颜色 4 2 2 3 2" xfId="644"/>
    <cellStyle name="千位分隔 2 2 3 2" xfId="645"/>
    <cellStyle name="40% - 强调文字颜色 4 2 2 4" xfId="646"/>
    <cellStyle name="Linked Cells 2 2 3 3" xfId="647"/>
    <cellStyle name="40% - 强调文字颜色 4 2 3" xfId="648"/>
    <cellStyle name="千位分隔 2 10" xfId="649"/>
    <cellStyle name="40% - 强调文字颜色 4 2 4" xfId="650"/>
    <cellStyle name="Normal_ rislugp" xfId="651"/>
    <cellStyle name="40% - 强调文字颜色 4 2 5" xfId="652"/>
    <cellStyle name="Linked Cells 2 2 4" xfId="653"/>
    <cellStyle name="40% - 强调文字颜色 4 3" xfId="654"/>
    <cellStyle name="好 2 3" xfId="655"/>
    <cellStyle name="Linked Cells 2 3 3" xfId="656"/>
    <cellStyle name="entry box 3" xfId="657"/>
    <cellStyle name="40% - 强调文字颜色 5 2" xfId="658"/>
    <cellStyle name="好 2 3 2" xfId="659"/>
    <cellStyle name="Linked Cells 2 3 3 2" xfId="660"/>
    <cellStyle name="40% - 强调文字颜色 5 2 2" xfId="661"/>
    <cellStyle name="RevList 3 2 3" xfId="662"/>
    <cellStyle name="40% - 强调文字颜色 5 2 2 3 2" xfId="663"/>
    <cellStyle name="千位分隔 3 2 3 2" xfId="664"/>
    <cellStyle name="标题 4 2 2 3 2" xfId="665"/>
    <cellStyle name="40% - 强调文字颜色 5 2 2 4" xfId="666"/>
    <cellStyle name="常规 3 2 2 4" xfId="667"/>
    <cellStyle name="40% - 强调文字颜色 5 2 3 2" xfId="668"/>
    <cellStyle name="40% - 强调文字颜色 5 2 4" xfId="669"/>
    <cellStyle name="40% - 强调文字颜色 5 2 5" xfId="670"/>
    <cellStyle name="好 2 4" xfId="671"/>
    <cellStyle name="Linked Cells 2 3 4" xfId="672"/>
    <cellStyle name="entry box 4" xfId="673"/>
    <cellStyle name="40% - 强调文字颜色 5 3" xfId="674"/>
    <cellStyle name="好 2 5" xfId="675"/>
    <cellStyle name="Linked Cells 2 3 5" xfId="676"/>
    <cellStyle name="40% - 强调文字颜色 5 4" xfId="677"/>
    <cellStyle name="60% - 强调文字颜色 1 2 2" xfId="678"/>
    <cellStyle name="60% - 强调文字颜色 1 2 2 2" xfId="679"/>
    <cellStyle name="60% - 强调文字颜色 1 2 2 3" xfId="680"/>
    <cellStyle name="60% - 强调文字颜色 1 2 2 3 2" xfId="681"/>
    <cellStyle name="差_VERA" xfId="682"/>
    <cellStyle name="60% - 强调文字颜色 1 2 3" xfId="683"/>
    <cellStyle name="差_VERA 2" xfId="684"/>
    <cellStyle name="Normal - Style1 5" xfId="685"/>
    <cellStyle name="60% - 强调文字颜色 1 2 3 2" xfId="686"/>
    <cellStyle name="差_VERA 3" xfId="687"/>
    <cellStyle name="Normal - Style1 6" xfId="688"/>
    <cellStyle name="60% - 强调文字颜色 1 2 3 3" xfId="689"/>
    <cellStyle name="60% - 强调文字颜色 1 3" xfId="690"/>
    <cellStyle name="60% - 强调文字颜色 2 2 3" xfId="691"/>
    <cellStyle name="60% - 强调文字颜色 3 2 4" xfId="692"/>
    <cellStyle name="60% - 强调文字颜色 2 2 3 2" xfId="693"/>
    <cellStyle name="60% - 强调文字颜色 2 2 4" xfId="694"/>
    <cellStyle name="60% - 强调文字颜色 2 2 5" xfId="695"/>
    <cellStyle name="60% - 强调文字颜色 2 4" xfId="696"/>
    <cellStyle name="资产 2 3" xfId="697"/>
    <cellStyle name="60% - 强调文字颜色 3 2 2 4" xfId="698"/>
    <cellStyle name="60% - 强调文字颜色 3 2 3" xfId="699"/>
    <cellStyle name="60% - 强调文字颜色 3 2 3 2" xfId="700"/>
    <cellStyle name="60% - 强调文字颜色 3 2 3 3" xfId="701"/>
    <cellStyle name="60% - 强调文字颜色 3 3" xfId="702"/>
    <cellStyle name="60% - 强调文字颜色 3 4" xfId="703"/>
    <cellStyle name="60% - 强调文字颜色 4 2" xfId="704"/>
    <cellStyle name="60% - 强调文字颜色 4 2 2 2" xfId="705"/>
    <cellStyle name="60% - 强调文字颜色 4 2 2 3" xfId="706"/>
    <cellStyle name="60% - 强调文字颜色 4 2 2 3 2" xfId="707"/>
    <cellStyle name="60% - 强调文字颜色 4 2 2 4" xfId="708"/>
    <cellStyle name="60% - 强调文字颜色 4 2 3" xfId="709"/>
    <cellStyle name="60% - 强调文字颜色 4 2 3 2" xfId="710"/>
    <cellStyle name="60% - 强调文字颜色 4 2 3 3" xfId="711"/>
    <cellStyle name="InputArea 2" xfId="712"/>
    <cellStyle name="60% - 强调文字颜色 4 2 4" xfId="713"/>
    <cellStyle name="InputArea 3" xfId="714"/>
    <cellStyle name="60% - 强调文字颜色 4 2 5" xfId="715"/>
    <cellStyle name="60% - 强调文字颜色 4 3" xfId="716"/>
    <cellStyle name="60% - 强调文字颜色 4 4" xfId="717"/>
    <cellStyle name="60% - 强调文字颜色 5 2" xfId="718"/>
    <cellStyle name="60% - 强调文字颜色 5 2 2" xfId="719"/>
    <cellStyle name="60% - 强调文字颜色 5 2 2 2" xfId="720"/>
    <cellStyle name="适中 2" xfId="721"/>
    <cellStyle name="60% - 强调文字颜色 5 2 2 3" xfId="722"/>
    <cellStyle name="适中 2 2" xfId="723"/>
    <cellStyle name="常规 15 5" xfId="724"/>
    <cellStyle name="60% - 强调文字颜色 5 2 2 3 2" xfId="725"/>
    <cellStyle name="60% - 强调文字颜色 5 2 3" xfId="726"/>
    <cellStyle name="60% - 强调文字颜色 5 2 3 2" xfId="727"/>
    <cellStyle name="Linked Cells 4 2 2" xfId="728"/>
    <cellStyle name="60% - 强调文字颜色 5 2 3 3" xfId="729"/>
    <cellStyle name="60% - 强调文字颜色 5 2 4" xfId="730"/>
    <cellStyle name="解释性文本 2 2 2" xfId="731"/>
    <cellStyle name="60% - 强调文字颜色 5 2 5" xfId="732"/>
    <cellStyle name="60% - 强调文字颜色 5 3" xfId="733"/>
    <cellStyle name="60% - 强调文字颜色 5 4" xfId="734"/>
    <cellStyle name="60% - 强调文字颜色 6 2" xfId="735"/>
    <cellStyle name="60% - 强调文字颜色 6 2 2" xfId="736"/>
    <cellStyle name="60% - 强调文字颜色 6 2 2 2" xfId="737"/>
    <cellStyle name="60% - 强调文字颜色 6 2 2 3" xfId="738"/>
    <cellStyle name="常规 6 2 2 2 4" xfId="739"/>
    <cellStyle name="60% - 强调文字颜色 6 2 2 3 2" xfId="740"/>
    <cellStyle name="60% - 强调文字颜色 6 2 2 4" xfId="741"/>
    <cellStyle name="60% - 强调文字颜色 6 2 3" xfId="742"/>
    <cellStyle name="60% - 强调文字颜色 6 2 3 2" xfId="743"/>
    <cellStyle name="60% - 强调文字颜色 6 2 3 3" xfId="744"/>
    <cellStyle name="60% - 强调文字颜色 6 2 4" xfId="745"/>
    <cellStyle name="60% - 强调文字颜色 6 2 5" xfId="746"/>
    <cellStyle name="60% - 强调文字颜色 6 3" xfId="747"/>
    <cellStyle name="百分比 3 2 2" xfId="748"/>
    <cellStyle name="60% - 强调文字颜色 6 4" xfId="749"/>
    <cellStyle name="args.style" xfId="750"/>
    <cellStyle name="Calc Currency (0)" xfId="751"/>
    <cellStyle name="Calc Currency (0) 2 2" xfId="752"/>
    <cellStyle name="常规 12 6" xfId="753"/>
    <cellStyle name="Calc Currency (0) 2 2 2" xfId="754"/>
    <cellStyle name="Calc Currency (0) 2 2 2 2" xfId="755"/>
    <cellStyle name="Calc Currency (0) 2 2 3" xfId="756"/>
    <cellStyle name="Calc Currency (0) 2 2 3 2" xfId="757"/>
    <cellStyle name="Calc Currency (0) 2 2 4" xfId="758"/>
    <cellStyle name="常规 10 2 3 2" xfId="759"/>
    <cellStyle name="Calc Currency (0) 2 3" xfId="760"/>
    <cellStyle name="Calc Currency (0) 2 3 2" xfId="761"/>
    <cellStyle name="Calc Currency (0) 2 3 2 2" xfId="762"/>
    <cellStyle name="Calc Currency (0) 2 4" xfId="763"/>
    <cellStyle name="Calc Currency (0) 2 4 2" xfId="764"/>
    <cellStyle name="Calc Currency (0) 2 5" xfId="765"/>
    <cellStyle name="适中 2 3" xfId="766"/>
    <cellStyle name="霓付_97MBO" xfId="767"/>
    <cellStyle name="常规 15 6" xfId="768"/>
    <cellStyle name="Calc Currency (0) 2 5 2" xfId="769"/>
    <cellStyle name="Calc Currency (0) 2 6" xfId="770"/>
    <cellStyle name="Calc Currency (0) 3" xfId="771"/>
    <cellStyle name="Calc Currency (0) 3 2" xfId="772"/>
    <cellStyle name="Calc Currency (0) 3 3" xfId="773"/>
    <cellStyle name="Calc Currency (0) 4" xfId="774"/>
    <cellStyle name="Calc Currency (0) 4 2" xfId="775"/>
    <cellStyle name="Calc Currency (0) 4 2 2" xfId="776"/>
    <cellStyle name="Calc Currency (0) 4 3" xfId="777"/>
    <cellStyle name="Calc Currency (0) 4 3 2" xfId="778"/>
    <cellStyle name="Calc Currency (0) 4 4" xfId="779"/>
    <cellStyle name="Calc Currency (0) 5" xfId="780"/>
    <cellStyle name="Calc Currency (0) 5 2" xfId="781"/>
    <cellStyle name="Calc Currency (0) 5 4" xfId="782"/>
    <cellStyle name="Calc Currency (0) 5 2 2" xfId="783"/>
    <cellStyle name="Calc Currency (0) 5 3" xfId="784"/>
    <cellStyle name="Calc Currency (0) 6 4" xfId="785"/>
    <cellStyle name="Calc Currency (0) 5 3 2" xfId="786"/>
    <cellStyle name="Calc Currency (0) 6" xfId="787"/>
    <cellStyle name="Calc Currency (0) 6 3" xfId="788"/>
    <cellStyle name="Calc Currency (0) 6 3 2" xfId="789"/>
    <cellStyle name="Calc Currency (0) 7" xfId="790"/>
    <cellStyle name="Calc Currency (0) 7 2" xfId="791"/>
    <cellStyle name="差_VERA 2 2 2 2" xfId="792"/>
    <cellStyle name="Calc Currency (0) 8" xfId="793"/>
    <cellStyle name="Header2 7" xfId="794"/>
    <cellStyle name="category" xfId="795"/>
    <cellStyle name="Column Headings" xfId="796"/>
    <cellStyle name="Model" xfId="797"/>
    <cellStyle name="Column$Headings" xfId="798"/>
    <cellStyle name="Model 2" xfId="799"/>
    <cellStyle name="Column$Headings 2" xfId="800"/>
    <cellStyle name="Column$Headings 3" xfId="801"/>
    <cellStyle name="标题 2 2" xfId="802"/>
    <cellStyle name="Column_Title" xfId="803"/>
    <cellStyle name="Comma  - Style1" xfId="804"/>
    <cellStyle name="Input [yellow] 30 2" xfId="805"/>
    <cellStyle name="Input [yellow] 25 2" xfId="806"/>
    <cellStyle name="Comma  - Style2" xfId="807"/>
    <cellStyle name="Comma  - Style3" xfId="808"/>
    <cellStyle name="Comma  - Style4" xfId="809"/>
    <cellStyle name="Comma  - Style5" xfId="810"/>
    <cellStyle name="Comma  - Style6" xfId="811"/>
    <cellStyle name="Comma  - Style7" xfId="812"/>
    <cellStyle name="Comma  - Style8" xfId="813"/>
    <cellStyle name="常规 2 4 7" xfId="814"/>
    <cellStyle name="Comma [0]_!!!GO" xfId="815"/>
    <cellStyle name="常规 2 4 3 2 2" xfId="816"/>
    <cellStyle name="Comma_!!!GO" xfId="817"/>
    <cellStyle name="注释 2 6" xfId="818"/>
    <cellStyle name="comma-d" xfId="819"/>
    <cellStyle name="Copied" xfId="820"/>
    <cellStyle name="COST1" xfId="821"/>
    <cellStyle name="Currency_ rislugp" xfId="822"/>
    <cellStyle name="Linked Cells 5" xfId="823"/>
    <cellStyle name="Entered" xfId="824"/>
    <cellStyle name="好 2" xfId="825"/>
    <cellStyle name="Linked Cells 2 3" xfId="826"/>
    <cellStyle name="entry box" xfId="827"/>
    <cellStyle name="好 2 2" xfId="828"/>
    <cellStyle name="Linked Cells 2 3 2" xfId="829"/>
    <cellStyle name="entry box 2" xfId="830"/>
    <cellStyle name="Euro 3" xfId="831"/>
    <cellStyle name="e鯪9Y_x000b_" xfId="832"/>
    <cellStyle name="Format Number Column" xfId="833"/>
    <cellStyle name="gcd" xfId="834"/>
    <cellStyle name="Grey 2" xfId="835"/>
    <cellStyle name="HEADER" xfId="836"/>
    <cellStyle name="强调文字颜色 5 2 2" xfId="837"/>
    <cellStyle name="Header1" xfId="838"/>
    <cellStyle name="强调文字颜色 5 2 3" xfId="839"/>
    <cellStyle name="Header2" xfId="840"/>
    <cellStyle name="常规 3 2 3 2 2 2" xfId="841"/>
    <cellStyle name="Header2 10 2" xfId="842"/>
    <cellStyle name="Header2 11 2" xfId="843"/>
    <cellStyle name="Header2 12" xfId="844"/>
    <cellStyle name="Header2 12 2" xfId="845"/>
    <cellStyle name="Header2 13" xfId="846"/>
    <cellStyle name="Header2 13 2" xfId="847"/>
    <cellStyle name="Header2 14" xfId="848"/>
    <cellStyle name="Header2 14 2" xfId="849"/>
    <cellStyle name="Header2 20" xfId="850"/>
    <cellStyle name="Header2 15" xfId="851"/>
    <cellStyle name="Normal - Style1 2 2 3" xfId="852"/>
    <cellStyle name="Header2 20 2" xfId="853"/>
    <cellStyle name="Header2 15 2" xfId="854"/>
    <cellStyle name="Header2 21" xfId="855"/>
    <cellStyle name="Header2 16" xfId="856"/>
    <cellStyle name="Normal - Style1 2 3 3" xfId="857"/>
    <cellStyle name="Header2 21 2" xfId="858"/>
    <cellStyle name="Header2 16 2" xfId="859"/>
    <cellStyle name="Header2 22" xfId="860"/>
    <cellStyle name="Header2 17" xfId="861"/>
    <cellStyle name="Header2 22 2" xfId="862"/>
    <cellStyle name="Header2 17 2" xfId="863"/>
    <cellStyle name="Header2 23" xfId="864"/>
    <cellStyle name="Header2 18" xfId="865"/>
    <cellStyle name="Header2 23 2" xfId="866"/>
    <cellStyle name="Header2 18 2" xfId="867"/>
    <cellStyle name="Header2 24" xfId="868"/>
    <cellStyle name="Header2 19" xfId="869"/>
    <cellStyle name="Header2 24 2" xfId="870"/>
    <cellStyle name="Header2 19 2" xfId="871"/>
    <cellStyle name="强调文字颜色 5 2 3 2" xfId="872"/>
    <cellStyle name="Header2 2" xfId="873"/>
    <cellStyle name="Header2 2 2" xfId="874"/>
    <cellStyle name="Header2 30" xfId="875"/>
    <cellStyle name="Header2 25" xfId="876"/>
    <cellStyle name="Header2 30 2" xfId="877"/>
    <cellStyle name="Header2 25 2" xfId="878"/>
    <cellStyle name="Header2 31" xfId="879"/>
    <cellStyle name="Header2 26" xfId="880"/>
    <cellStyle name="Header2 26 2" xfId="881"/>
    <cellStyle name="Header2 32" xfId="882"/>
    <cellStyle name="Header2 27" xfId="883"/>
    <cellStyle name="Header2 27 2" xfId="884"/>
    <cellStyle name="Header2 33" xfId="885"/>
    <cellStyle name="Header2 28" xfId="886"/>
    <cellStyle name="常规 10 6" xfId="887"/>
    <cellStyle name="Header2 28 2" xfId="888"/>
    <cellStyle name="Header2 29" xfId="889"/>
    <cellStyle name="常规 11 6" xfId="890"/>
    <cellStyle name="Header2 29 2" xfId="891"/>
    <cellStyle name="强调文字颜色 5 2 3 3" xfId="892"/>
    <cellStyle name="Header2 3" xfId="893"/>
    <cellStyle name="Header2 3 2" xfId="894"/>
    <cellStyle name="Header2 4" xfId="895"/>
    <cellStyle name="Header2 4 2" xfId="896"/>
    <cellStyle name="Header2 5" xfId="897"/>
    <cellStyle name="Header2 5 2" xfId="898"/>
    <cellStyle name="Header2 6" xfId="899"/>
    <cellStyle name="Header2 6 2" xfId="900"/>
    <cellStyle name="Header2 7 2" xfId="901"/>
    <cellStyle name="Header2 8" xfId="902"/>
    <cellStyle name="Header2 8 2" xfId="903"/>
    <cellStyle name="Header2 9" xfId="904"/>
    <cellStyle name="解释性文本 2 2 3" xfId="905"/>
    <cellStyle name="Header2 9 2" xfId="906"/>
    <cellStyle name="千位分隔 2 4" xfId="907"/>
    <cellStyle name="Input [yellow]" xfId="908"/>
    <cellStyle name="强调文字颜色 6 2 3 3" xfId="909"/>
    <cellStyle name="Input [yellow] 10 2" xfId="910"/>
    <cellStyle name="Input [yellow] 11" xfId="911"/>
    <cellStyle name="Input [yellow] 11 2" xfId="912"/>
    <cellStyle name="RevList 3 2 3 2" xfId="913"/>
    <cellStyle name="Input [yellow] 12" xfId="914"/>
    <cellStyle name="Input [yellow] 12 2" xfId="915"/>
    <cellStyle name="Input [yellow] 13" xfId="916"/>
    <cellStyle name="Input [yellow] 13 2" xfId="917"/>
    <cellStyle name="Input [yellow] 14" xfId="918"/>
    <cellStyle name="Input [yellow] 14 2" xfId="919"/>
    <cellStyle name="Input [yellow] 20" xfId="920"/>
    <cellStyle name="Input [yellow] 15" xfId="921"/>
    <cellStyle name="Input [yellow] 20 2" xfId="922"/>
    <cellStyle name="Input [yellow] 15 2" xfId="923"/>
    <cellStyle name="Input [yellow] 21" xfId="924"/>
    <cellStyle name="Input [yellow] 16" xfId="925"/>
    <cellStyle name="Input [yellow] 21 2" xfId="926"/>
    <cellStyle name="Input [yellow] 16 2" xfId="927"/>
    <cellStyle name="Input [yellow] 22" xfId="928"/>
    <cellStyle name="Input [yellow] 17" xfId="929"/>
    <cellStyle name="Input [yellow] 22 2" xfId="930"/>
    <cellStyle name="Input [yellow] 17 2" xfId="931"/>
    <cellStyle name="常规 10 4 2 2" xfId="932"/>
    <cellStyle name="Input [yellow] 23" xfId="933"/>
    <cellStyle name="Input [yellow] 18" xfId="934"/>
    <cellStyle name="Input [yellow] 23 2" xfId="935"/>
    <cellStyle name="Input [yellow] 18 2" xfId="936"/>
    <cellStyle name="Input [yellow] 24" xfId="937"/>
    <cellStyle name="Input [yellow] 19" xfId="938"/>
    <cellStyle name="Input [yellow] 24 2" xfId="939"/>
    <cellStyle name="Input [yellow] 19 2" xfId="940"/>
    <cellStyle name="千位分隔 2 4 2" xfId="941"/>
    <cellStyle name="Input [yellow] 2" xfId="942"/>
    <cellStyle name="千位分隔 2 4 2 2" xfId="943"/>
    <cellStyle name="Input [yellow] 2 2" xfId="944"/>
    <cellStyle name="千位分隔 2 4 2 3" xfId="945"/>
    <cellStyle name="Input [yellow] 2 3" xfId="946"/>
    <cellStyle name="千位分隔 2 4 2 4" xfId="947"/>
    <cellStyle name="Input [yellow] 2 4" xfId="948"/>
    <cellStyle name="Input [yellow] 2 5" xfId="949"/>
    <cellStyle name="Input [yellow] 2 6" xfId="950"/>
    <cellStyle name="常规 25 3 3 2" xfId="951"/>
    <cellStyle name="Input [yellow] 30" xfId="952"/>
    <cellStyle name="Input [yellow] 25" xfId="953"/>
    <cellStyle name="Input [yellow] 31" xfId="954"/>
    <cellStyle name="Input [yellow] 26" xfId="955"/>
    <cellStyle name="Input [yellow] 32" xfId="956"/>
    <cellStyle name="Input [yellow] 27" xfId="957"/>
    <cellStyle name="Input [yellow] 27 2" xfId="958"/>
    <cellStyle name="Input [yellow] 33" xfId="959"/>
    <cellStyle name="Input [yellow] 28" xfId="960"/>
    <cellStyle name="Input [yellow] 28 2" xfId="961"/>
    <cellStyle name="Input [yellow] 34" xfId="962"/>
    <cellStyle name="Input [yellow] 29" xfId="963"/>
    <cellStyle name="千位分隔 3 2 2 4" xfId="964"/>
    <cellStyle name="Input [yellow] 29 2" xfId="965"/>
    <cellStyle name="千位分隔 2 4 3" xfId="966"/>
    <cellStyle name="Input [yellow] 3" xfId="967"/>
    <cellStyle name="千位分隔 2 4 3 2" xfId="968"/>
    <cellStyle name="Input [yellow] 3 2" xfId="969"/>
    <cellStyle name="千位分隔 2 4 3 3" xfId="970"/>
    <cellStyle name="Input [yellow] 3 3" xfId="971"/>
    <cellStyle name="千位分隔 2 4 3 4" xfId="972"/>
    <cellStyle name="Input [yellow] 3 4" xfId="973"/>
    <cellStyle name="百分比 2 2" xfId="974"/>
    <cellStyle name="Input [yellow] 3 5" xfId="975"/>
    <cellStyle name="百分比 2 3" xfId="976"/>
    <cellStyle name="Input [yellow] 3 6" xfId="977"/>
    <cellStyle name="百分比 2 4" xfId="978"/>
    <cellStyle name="Input [yellow] 3 7" xfId="979"/>
    <cellStyle name="千位分隔 2 4 4" xfId="980"/>
    <cellStyle name="Input [yellow] 4" xfId="981"/>
    <cellStyle name="输出 2 2 5" xfId="982"/>
    <cellStyle name="千位分隔 2 4 4 2" xfId="983"/>
    <cellStyle name="常规 2 4 2 6" xfId="984"/>
    <cellStyle name="Input [yellow] 4 2" xfId="985"/>
    <cellStyle name="千位分隔 2 4 5" xfId="986"/>
    <cellStyle name="常规 2 2 3 4 2" xfId="987"/>
    <cellStyle name="Input [yellow] 5" xfId="988"/>
    <cellStyle name="千位分隔 2 4 5 2" xfId="989"/>
    <cellStyle name="常规 2 4 3 6" xfId="990"/>
    <cellStyle name="常规 2 2 3" xfId="991"/>
    <cellStyle name="Input [yellow] 5 2" xfId="992"/>
    <cellStyle name="千位分隔 2 4 6" xfId="993"/>
    <cellStyle name="Input [yellow] 6" xfId="994"/>
    <cellStyle name="常规 2 3 3" xfId="995"/>
    <cellStyle name="Input [yellow] 6 2" xfId="996"/>
    <cellStyle name="常规 2 4 3" xfId="997"/>
    <cellStyle name="Input [yellow] 7 2" xfId="998"/>
    <cellStyle name="常规 2 6 3" xfId="999"/>
    <cellStyle name="Input [yellow] 9 2" xfId="1000"/>
    <cellStyle name="Input Cells" xfId="1001"/>
    <cellStyle name="Input Cells 2" xfId="1002"/>
    <cellStyle name="Input Cells 2 2" xfId="1003"/>
    <cellStyle name="Input Cells 2 2 2" xfId="1004"/>
    <cellStyle name="Input Cells 2 2 2 2" xfId="1005"/>
    <cellStyle name="常规 7 3 2 2 2" xfId="1006"/>
    <cellStyle name="Input Cells 2 2 2 3" xfId="1007"/>
    <cellStyle name="Input Cells 2 2 3" xfId="1008"/>
    <cellStyle name="Input Cells 2 2 3 2" xfId="1009"/>
    <cellStyle name="Input Cells 2 2 3 3" xfId="1010"/>
    <cellStyle name="Input Cells 2 2 4" xfId="1011"/>
    <cellStyle name="Input Cells 2 2 5" xfId="1012"/>
    <cellStyle name="常规 2 3 5 2" xfId="1013"/>
    <cellStyle name="Input Cells 2 3" xfId="1014"/>
    <cellStyle name="常规 2 3 5 2 2" xfId="1015"/>
    <cellStyle name="Input Cells 2 3 2" xfId="1016"/>
    <cellStyle name="Input Cells 2 3 2 2" xfId="1017"/>
    <cellStyle name="Input Cells 2 3 2 3" xfId="1018"/>
    <cellStyle name="Input Cells 2 3 3" xfId="1019"/>
    <cellStyle name="Input Cells 2 3 3 2" xfId="1020"/>
    <cellStyle name="Input Cells 2 3 3 3" xfId="1021"/>
    <cellStyle name="Input Cells 2 3 4" xfId="1022"/>
    <cellStyle name="Input Cells 2 3 5" xfId="1023"/>
    <cellStyle name="Input Cells 2 4" xfId="1024"/>
    <cellStyle name="Input Cells 2 4 2" xfId="1025"/>
    <cellStyle name="千位分隔 2 2 2 4 2 2" xfId="1026"/>
    <cellStyle name="Input Cells 2 4 3" xfId="1027"/>
    <cellStyle name="Input Cells 2 5" xfId="1028"/>
    <cellStyle name="常规 3 5 8" xfId="1029"/>
    <cellStyle name="Input Cells 2 5 2" xfId="1030"/>
    <cellStyle name="Input Cells 2 5 3" xfId="1031"/>
    <cellStyle name="Input Cells 2 6" xfId="1032"/>
    <cellStyle name="Input Cells 2 7" xfId="1033"/>
    <cellStyle name="Input Cells 3" xfId="1034"/>
    <cellStyle name="Input Cells 3 2" xfId="1035"/>
    <cellStyle name="Input Cells 3 2 2" xfId="1036"/>
    <cellStyle name="Input Cells 3 2 2 2" xfId="1037"/>
    <cellStyle name="Input Cells 3 2 2 3" xfId="1038"/>
    <cellStyle name="Input Cells 3 2 3" xfId="1039"/>
    <cellStyle name="Input Cells 3 2 3 2" xfId="1040"/>
    <cellStyle name="注释 2 2" xfId="1041"/>
    <cellStyle name="Input Cells 3 2 3 3" xfId="1042"/>
    <cellStyle name="Input Cells 3 2 4" xfId="1043"/>
    <cellStyle name="检查单元格 2 2" xfId="1044"/>
    <cellStyle name="Input Cells 3 2 5" xfId="1045"/>
    <cellStyle name="常规 2 3 6 2" xfId="1046"/>
    <cellStyle name="Input Cells 3 3" xfId="1047"/>
    <cellStyle name="Input Cells 3 3 2" xfId="1048"/>
    <cellStyle name="Input Cells 3 3 2 2" xfId="1049"/>
    <cellStyle name="Input Cells 3 3 2 3" xfId="1050"/>
    <cellStyle name="Input Cells 3 3 3" xfId="1051"/>
    <cellStyle name="Input Cells 3 3 3 2" xfId="1052"/>
    <cellStyle name="Input Cells 3 3 3 3" xfId="1053"/>
    <cellStyle name="Input Cells 3 3 4" xfId="1054"/>
    <cellStyle name="Input Cells 3 3 5" xfId="1055"/>
    <cellStyle name="Input Cells 3 4" xfId="1056"/>
    <cellStyle name="Input Cells 3 4 2" xfId="1057"/>
    <cellStyle name="Input Cells 3 4 3" xfId="1058"/>
    <cellStyle name="Input Cells 3 5" xfId="1059"/>
    <cellStyle name="Input Cells 3 5 2" xfId="1060"/>
    <cellStyle name="Input Cells 3 5 3" xfId="1061"/>
    <cellStyle name="Input Cells 3 6" xfId="1062"/>
    <cellStyle name="Input Cells 3 7" xfId="1063"/>
    <cellStyle name="Input Cells 4" xfId="1064"/>
    <cellStyle name="Input Cells 4 2" xfId="1065"/>
    <cellStyle name="Input Cells 4 2 2" xfId="1066"/>
    <cellStyle name="Input Cells 4 2 3" xfId="1067"/>
    <cellStyle name="Input Cells 4 3" xfId="1068"/>
    <cellStyle name="Input Cells 4 3 2" xfId="1069"/>
    <cellStyle name="Input Cells 4 3 3" xfId="1070"/>
    <cellStyle name="Input Cells 4 4" xfId="1071"/>
    <cellStyle name="Input Cells 4 5" xfId="1072"/>
    <cellStyle name="Input Cells 5" xfId="1073"/>
    <cellStyle name="Input Cells 5 2" xfId="1074"/>
    <cellStyle name="Input Cells 5 2 2" xfId="1075"/>
    <cellStyle name="Input Cells 5 2 3" xfId="1076"/>
    <cellStyle name="Input Cells 5 3" xfId="1077"/>
    <cellStyle name="Input Cells 5 3 2" xfId="1078"/>
    <cellStyle name="Input Cells 5 3 3" xfId="1079"/>
    <cellStyle name="Input Cells 5 4" xfId="1080"/>
    <cellStyle name="Input Cells 5 5" xfId="1081"/>
    <cellStyle name="Input Cells 6" xfId="1082"/>
    <cellStyle name="Input Cells 6 2" xfId="1083"/>
    <cellStyle name="Input Cells 6 3" xfId="1084"/>
    <cellStyle name="Input Cells 7" xfId="1085"/>
    <cellStyle name="Input Cells 8" xfId="1086"/>
    <cellStyle name="注释 3" xfId="1087"/>
    <cellStyle name="InputArea" xfId="1088"/>
    <cellStyle name="计算 2 4 2" xfId="1089"/>
    <cellStyle name="标题 1 2 3 3" xfId="1090"/>
    <cellStyle name="KPMG Heading 1" xfId="1091"/>
    <cellStyle name="KPMG Heading 2" xfId="1092"/>
    <cellStyle name="KPMG Heading 3" xfId="1093"/>
    <cellStyle name="KPMG Heading 4" xfId="1094"/>
    <cellStyle name="KPMG Normal" xfId="1095"/>
    <cellStyle name="常规_Sheet1_040000天辰公司" xfId="1096"/>
    <cellStyle name="KPMG Normal Text" xfId="1097"/>
    <cellStyle name="Lines Fill" xfId="1098"/>
    <cellStyle name="Lines Fill 2" xfId="1099"/>
    <cellStyle name="Lines Fill 3" xfId="1100"/>
    <cellStyle name="Linked Cells" xfId="1101"/>
    <cellStyle name="Linked Cells 2" xfId="1102"/>
    <cellStyle name="Linked Cells 2 2" xfId="1103"/>
    <cellStyle name="Linked Cells 2 2 2 2" xfId="1104"/>
    <cellStyle name="Linked Cells 2 2 2 3" xfId="1105"/>
    <cellStyle name="好 2 2 2" xfId="1106"/>
    <cellStyle name="Linked Cells 2 3 2 2" xfId="1107"/>
    <cellStyle name="好 2 2 3" xfId="1108"/>
    <cellStyle name="Linked Cells 2 3 2 3" xfId="1109"/>
    <cellStyle name="好 3" xfId="1110"/>
    <cellStyle name="Linked Cells 2 4" xfId="1111"/>
    <cellStyle name="Linked Cells 2 4 2" xfId="1112"/>
    <cellStyle name="好 4" xfId="1113"/>
    <cellStyle name="常规 3 2 2 4 2" xfId="1114"/>
    <cellStyle name="Linked Cells 2 5" xfId="1115"/>
    <cellStyle name="常规 3 2 2 4 2 2" xfId="1116"/>
    <cellStyle name="常规 12" xfId="1117"/>
    <cellStyle name="Linked Cells 2 5 2" xfId="1118"/>
    <cellStyle name="常规 13" xfId="1119"/>
    <cellStyle name="Linked Cells 2 5 3" xfId="1120"/>
    <cellStyle name="标题 3 2 2" xfId="1121"/>
    <cellStyle name="Linked Cells 2 6" xfId="1122"/>
    <cellStyle name="标题 3 2 3" xfId="1123"/>
    <cellStyle name="Linked Cells 2 7" xfId="1124"/>
    <cellStyle name="Linked Cells 3" xfId="1125"/>
    <cellStyle name="Linked Cells 3 2" xfId="1126"/>
    <cellStyle name="Linked Cells 3 2 2" xfId="1127"/>
    <cellStyle name="链接单元格 4" xfId="1128"/>
    <cellStyle name="Linked Cells 3 2 2 2" xfId="1129"/>
    <cellStyle name="Linked Cells 3 2 2 3" xfId="1130"/>
    <cellStyle name="Linked Cells 3 2 3" xfId="1131"/>
    <cellStyle name="Linked Cells 3 2 3 2" xfId="1132"/>
    <cellStyle name="Linked Cells 3 2 3 3" xfId="1133"/>
    <cellStyle name="Linked Cells 3 2 4" xfId="1134"/>
    <cellStyle name="常规 25 2 2 3 2" xfId="1135"/>
    <cellStyle name="Linked Cells 3 2 5" xfId="1136"/>
    <cellStyle name="Linked Cells 3 3" xfId="1137"/>
    <cellStyle name="Linked Cells 3 3 2" xfId="1138"/>
    <cellStyle name="Linked Cells 3 3 2 2" xfId="1139"/>
    <cellStyle name="Linked Cells 3 3 2 3" xfId="1140"/>
    <cellStyle name="Linked Cells 3 3 3" xfId="1141"/>
    <cellStyle name="Linked Cells 3 3 3 2" xfId="1142"/>
    <cellStyle name="Linked Cells 3 3 3 3" xfId="1143"/>
    <cellStyle name="Linked Cells 3 3 4" xfId="1144"/>
    <cellStyle name="Linked Cells 3 3 5" xfId="1145"/>
    <cellStyle name="RevList 4 2 2" xfId="1146"/>
    <cellStyle name="Linked Cells 3 4" xfId="1147"/>
    <cellStyle name="Linked Cells 3 4 2" xfId="1148"/>
    <cellStyle name="Linked Cells 3 4 3" xfId="1149"/>
    <cellStyle name="常规 3 2 2 5 2" xfId="1150"/>
    <cellStyle name="RevList 4 2 3" xfId="1151"/>
    <cellStyle name="Linked Cells 3 5" xfId="1152"/>
    <cellStyle name="Linked Cells 3 5 2" xfId="1153"/>
    <cellStyle name="Linked Cells 3 5 3" xfId="1154"/>
    <cellStyle name="Linked Cells 3 6" xfId="1155"/>
    <cellStyle name="Linked Cells 4" xfId="1156"/>
    <cellStyle name="Linked Cells 4 2" xfId="1157"/>
    <cellStyle name="Linked Cells 4 2 3" xfId="1158"/>
    <cellStyle name="常规 14 2 2" xfId="1159"/>
    <cellStyle name="Linked Cells 4 3" xfId="1160"/>
    <cellStyle name="常规 14 2 2 2" xfId="1161"/>
    <cellStyle name="Linked Cells 4 3 2" xfId="1162"/>
    <cellStyle name="Linked Cells 4 3 3" xfId="1163"/>
    <cellStyle name="RevList 4 3 2" xfId="1164"/>
    <cellStyle name="Linked Cells 4 4" xfId="1165"/>
    <cellStyle name="RevList 4 3 3" xfId="1166"/>
    <cellStyle name="Linked Cells 4 5" xfId="1167"/>
    <cellStyle name="Linked Cells 5 2" xfId="1168"/>
    <cellStyle name="Linked Cells 5 2 2" xfId="1169"/>
    <cellStyle name="Linked Cells 5 2 3" xfId="1170"/>
    <cellStyle name="常规 14 3 2" xfId="1171"/>
    <cellStyle name="Linked Cells 5 3" xfId="1172"/>
    <cellStyle name="常规 14 3 2 2" xfId="1173"/>
    <cellStyle name="Linked Cells 5 3 2" xfId="1174"/>
    <cellStyle name="Linked Cells 5 4" xfId="1175"/>
    <cellStyle name="Linked Cells 5 5" xfId="1176"/>
    <cellStyle name="Linked Cells 6" xfId="1177"/>
    <cellStyle name="Linked Cells 6 2" xfId="1178"/>
    <cellStyle name="常规 14 4 2" xfId="1179"/>
    <cellStyle name="Linked Cells 6 3" xfId="1180"/>
    <cellStyle name="Linked Cells 7" xfId="1181"/>
    <cellStyle name="Linked Cells 8" xfId="1182"/>
    <cellStyle name="千位分隔 2 3 2" xfId="1183"/>
    <cellStyle name="Milliers [0]_!!!GO" xfId="1184"/>
    <cellStyle name="Milliers_!!!GO" xfId="1185"/>
    <cellStyle name="Monétaire [0]_!!!GO" xfId="1186"/>
    <cellStyle name="Monétaire_!!!GO" xfId="1187"/>
    <cellStyle name="Mon閠aire [0]_laroux" xfId="1188"/>
    <cellStyle name="常规 7 2 4 2 2" xfId="1189"/>
    <cellStyle name="Mon閠aire_laroux" xfId="1190"/>
    <cellStyle name="New Times Roman" xfId="1191"/>
    <cellStyle name="no dec" xfId="1192"/>
    <cellStyle name="Normal - Style1" xfId="1193"/>
    <cellStyle name="Normal - Style1 2" xfId="1194"/>
    <cellStyle name="Normal - Style1 2 2" xfId="1195"/>
    <cellStyle name="Normal - Style1 2 2 2" xfId="1196"/>
    <cellStyle name="Normal - Style1 2 2 2 2" xfId="1197"/>
    <cellStyle name="Normal - Style1 2 2 2 2 2" xfId="1198"/>
    <cellStyle name="Normal - Style1 2 2 3 2" xfId="1199"/>
    <cellStyle name="Normal - Style1 2 2 4" xfId="1200"/>
    <cellStyle name="Normal - Style1 2 3" xfId="1201"/>
    <cellStyle name="Normal - Style1 2 3 2" xfId="1202"/>
    <cellStyle name="Normal - Style1 2 3 2 2" xfId="1203"/>
    <cellStyle name="Normal - Style1 2 3 3 2" xfId="1204"/>
    <cellStyle name="Normal - Style1 2 3 4" xfId="1205"/>
    <cellStyle name="Normal - Style1 2 4" xfId="1206"/>
    <cellStyle name="Normal - Style1 2 4 2" xfId="1207"/>
    <cellStyle name="Normal - Style1 2 4 2 2" xfId="1208"/>
    <cellStyle name="Normal - Style1 2 5" xfId="1209"/>
    <cellStyle name="Normal - Style1 2 5 2" xfId="1210"/>
    <cellStyle name="Normal - Style1 2 6" xfId="1211"/>
    <cellStyle name="Normal - Style1 3" xfId="1212"/>
    <cellStyle name="Normal - Style1 3 2" xfId="1213"/>
    <cellStyle name="Normal - Style1 3 2 2" xfId="1214"/>
    <cellStyle name="Normal - Style1 3 2 2 2" xfId="1215"/>
    <cellStyle name="常规 3 3 2 2" xfId="1216"/>
    <cellStyle name="Normal - Style1 3 3" xfId="1217"/>
    <cellStyle name="常规 3 3 2 2 2" xfId="1218"/>
    <cellStyle name="Normal - Style1 3 3 2" xfId="1219"/>
    <cellStyle name="Normal - Style1 4" xfId="1220"/>
    <cellStyle name="差_VERA 2 2" xfId="1221"/>
    <cellStyle name="Normal - Style1 5 2" xfId="1222"/>
    <cellStyle name="常规 3 3 4 2" xfId="1223"/>
    <cellStyle name="差_VERA 2 3" xfId="1224"/>
    <cellStyle name="Normal - Style1 5 3" xfId="1225"/>
    <cellStyle name="常规 3 3 4 2 2" xfId="1226"/>
    <cellStyle name="差_VERA 2 3 2" xfId="1227"/>
    <cellStyle name="Normal - Style1 5 3 2" xfId="1228"/>
    <cellStyle name="Normal - Style1 5 4" xfId="1229"/>
    <cellStyle name="差_VERA 3 2" xfId="1230"/>
    <cellStyle name="Normal - Style1 6 2" xfId="1231"/>
    <cellStyle name="差_VERA 4" xfId="1232"/>
    <cellStyle name="Normal - Style1 7" xfId="1233"/>
    <cellStyle name="Normal_0105第二套审计报表定稿" xfId="1234"/>
    <cellStyle name="Normal_廣朹廣電 shenjibaobiao 31.12.2000 (revised on 7.3.02)" xfId="1235"/>
    <cellStyle name="标题 2 2 3 2" xfId="1236"/>
    <cellStyle name="Normalny_Arkusz1" xfId="1237"/>
    <cellStyle name="Œ…‹æØ‚è [0.00]_Region Orders (2)" xfId="1238"/>
    <cellStyle name="Œ…‹æØ‚è_Region Orders (2)" xfId="1239"/>
    <cellStyle name="常规 20 3 2" xfId="1240"/>
    <cellStyle name="常规 15 3 2" xfId="1241"/>
    <cellStyle name="Percent [2]" xfId="1242"/>
    <cellStyle name="常规 15 3 2 2" xfId="1243"/>
    <cellStyle name="Percent [2] 2" xfId="1244"/>
    <cellStyle name="Percent [2] 2 2" xfId="1245"/>
    <cellStyle name="Percent [2] 2 3" xfId="1246"/>
    <cellStyle name="Percent_PICC package Sept2002 (V120021005)1" xfId="1247"/>
    <cellStyle name="样式 1" xfId="1248"/>
    <cellStyle name="Prefilled" xfId="1249"/>
    <cellStyle name="样式 1 2" xfId="1250"/>
    <cellStyle name="警告文本 2 4" xfId="1251"/>
    <cellStyle name="Prefilled 2" xfId="1252"/>
    <cellStyle name="样式 1 3" xfId="1253"/>
    <cellStyle name="警告文本 2 5" xfId="1254"/>
    <cellStyle name="Prefilled 3" xfId="1255"/>
    <cellStyle name="样式 1 4" xfId="1256"/>
    <cellStyle name="警告文本 2 6" xfId="1257"/>
    <cellStyle name="常规 10 2 2 2" xfId="1258"/>
    <cellStyle name="Prefilled 4" xfId="1259"/>
    <cellStyle name="pricing" xfId="1260"/>
    <cellStyle name="常规 3 8 2" xfId="1261"/>
    <cellStyle name="PSChar" xfId="1262"/>
    <cellStyle name="PSChar 2" xfId="1263"/>
    <cellStyle name="PSChar 2 2" xfId="1264"/>
    <cellStyle name="PSChar 2 3" xfId="1265"/>
    <cellStyle name="RevList" xfId="1266"/>
    <cellStyle name="RevList 2 2" xfId="1267"/>
    <cellStyle name="RevList 2 2 2" xfId="1268"/>
    <cellStyle name="RevList 2 2 2 2" xfId="1269"/>
    <cellStyle name="RevList 2 2 2 3" xfId="1270"/>
    <cellStyle name="RevList 2 2 3" xfId="1271"/>
    <cellStyle name="RevList 2 2 3 2" xfId="1272"/>
    <cellStyle name="RevList 2 2 3 3" xfId="1273"/>
    <cellStyle name="RevList 2 2 4" xfId="1274"/>
    <cellStyle name="RevList 2 2 5" xfId="1275"/>
    <cellStyle name="RevList 2 3" xfId="1276"/>
    <cellStyle name="资产 5" xfId="1277"/>
    <cellStyle name="常规 12 2 3" xfId="1278"/>
    <cellStyle name="RevList 2 3 2" xfId="1279"/>
    <cellStyle name="千位分隔 2 2 8" xfId="1280"/>
    <cellStyle name="常规 12 2 3 2" xfId="1281"/>
    <cellStyle name="RevList 2 3 2 2" xfId="1282"/>
    <cellStyle name="常规 12 2 3 3" xfId="1283"/>
    <cellStyle name="RevList 2 3 2 3" xfId="1284"/>
    <cellStyle name="千位分隔 3 2 2 2 2" xfId="1285"/>
    <cellStyle name="常规 12 2 4" xfId="1286"/>
    <cellStyle name="RevList 2 3 3" xfId="1287"/>
    <cellStyle name="千位分隔 3 2 2 2 2 2" xfId="1288"/>
    <cellStyle name="千位分隔 2 3 8" xfId="1289"/>
    <cellStyle name="RevList 2 3 3 2" xfId="1290"/>
    <cellStyle name="RevList 2 3 3 3" xfId="1291"/>
    <cellStyle name="千位分隔 3 2 2 2 3" xfId="1292"/>
    <cellStyle name="RevList 2 3 4" xfId="1293"/>
    <cellStyle name="RevList 2 3 5" xfId="1294"/>
    <cellStyle name="RevList 2 4" xfId="1295"/>
    <cellStyle name="RevList 2 4 2" xfId="1296"/>
    <cellStyle name="千位分隔 3 2 2 3 2" xfId="1297"/>
    <cellStyle name="RevList 2 4 3" xfId="1298"/>
    <cellStyle name="警告文本 2 2 3 2" xfId="1299"/>
    <cellStyle name="RevList 2 5" xfId="1300"/>
    <cellStyle name="RevList 2 5 2" xfId="1301"/>
    <cellStyle name="RevList 2 5 3" xfId="1302"/>
    <cellStyle name="RevList 2 6" xfId="1303"/>
    <cellStyle name="RevList 2 7" xfId="1304"/>
    <cellStyle name="RevList 3 2" xfId="1305"/>
    <cellStyle name="RevList 3 2 2" xfId="1306"/>
    <cellStyle name="注释 2 3 3" xfId="1307"/>
    <cellStyle name="RevList 3 2 2 2" xfId="1308"/>
    <cellStyle name="RevList 3 2 4" xfId="1309"/>
    <cellStyle name="RevList 3 3" xfId="1310"/>
    <cellStyle name="RevList 3 3 2" xfId="1311"/>
    <cellStyle name="RevList 3 3 2 2" xfId="1312"/>
    <cellStyle name="RevList 3 3 3" xfId="1313"/>
    <cellStyle name="RevList 3 3 3 2" xfId="1314"/>
    <cellStyle name="RevList 3 3 4" xfId="1315"/>
    <cellStyle name="常规 19 2 2 2" xfId="1316"/>
    <cellStyle name="RevList 3 4" xfId="1317"/>
    <cellStyle name="常规 5 2 2 5" xfId="1318"/>
    <cellStyle name="RevList 3 4 2" xfId="1319"/>
    <cellStyle name="RevList 3 5" xfId="1320"/>
    <cellStyle name="RevList 3 5 2" xfId="1321"/>
    <cellStyle name="RevList 3 6" xfId="1322"/>
    <cellStyle name="RevList 4" xfId="1323"/>
    <cellStyle name="RevList 4 2" xfId="1324"/>
    <cellStyle name="RevList 4 3" xfId="1325"/>
    <cellStyle name="RevList 4 4" xfId="1326"/>
    <cellStyle name="RevList 4 5" xfId="1327"/>
    <cellStyle name="RevList 5" xfId="1328"/>
    <cellStyle name="RevList 5 2 3" xfId="1329"/>
    <cellStyle name="常规 15 2 4" xfId="1330"/>
    <cellStyle name="RevList 5 3 3" xfId="1331"/>
    <cellStyle name="RevList 6" xfId="1332"/>
    <cellStyle name="RevList 6 2" xfId="1333"/>
    <cellStyle name="RevList 6 3" xfId="1334"/>
    <cellStyle name="RevList 7" xfId="1335"/>
    <cellStyle name="输出 2 2 2 2" xfId="1336"/>
    <cellStyle name="常规 2 4 2 3 2" xfId="1337"/>
    <cellStyle name="RevList 8" xfId="1338"/>
    <cellStyle name="RowLevel_0" xfId="1339"/>
    <cellStyle name="s]_x000d__x000a_load=_x000d__x000a_run=_x000d__x000a_NullPort=None_x000d__x000a_device=HP LaserJet 4 Plus,HPPCL5MS,LPT1:_x000d__x000a__x000d__x000a_[Desktop]_x000d__x000a_Wallpaper=(无)_x000d__x000a_TileWallpaper=0_x000d_" xfId="1340"/>
    <cellStyle name="Sheet Head" xfId="1341"/>
    <cellStyle name="检查单元格 2 2 4" xfId="1342"/>
    <cellStyle name="常规 23" xfId="1343"/>
    <cellStyle name="常规 18" xfId="1344"/>
    <cellStyle name="常规 11 3 2 2" xfId="1345"/>
    <cellStyle name="style" xfId="1346"/>
    <cellStyle name="常规 18 2" xfId="1347"/>
    <cellStyle name="style 2" xfId="1348"/>
    <cellStyle name="常规 18 3" xfId="1349"/>
    <cellStyle name="style 3" xfId="1350"/>
    <cellStyle name="常规 18 4" xfId="1351"/>
    <cellStyle name="style 4" xfId="1352"/>
    <cellStyle name="style1" xfId="1353"/>
    <cellStyle name="style2" xfId="1354"/>
    <cellStyle name="style2 2" xfId="1355"/>
    <cellStyle name="style2 2 2" xfId="1356"/>
    <cellStyle name="style2 3" xfId="1357"/>
    <cellStyle name="subhead" xfId="1358"/>
    <cellStyle name="Subtotal" xfId="1359"/>
    <cellStyle name="常规 2 5 2 2 3" xfId="1360"/>
    <cellStyle name="百分比 2" xfId="1361"/>
    <cellStyle name="百分比 2 2 2" xfId="1362"/>
    <cellStyle name="百分比 2 2 2 2" xfId="1363"/>
    <cellStyle name="百分比 2 2 3 2" xfId="1364"/>
    <cellStyle name="百分比 2 3 2" xfId="1365"/>
    <cellStyle name="常规 25 6" xfId="1366"/>
    <cellStyle name="百分比 2 3 2 2" xfId="1367"/>
    <cellStyle name="百分比 2 4 2" xfId="1368"/>
    <cellStyle name="百分比 2 4 2 2" xfId="1369"/>
    <cellStyle name="百分比 2 5" xfId="1370"/>
    <cellStyle name="百分比 2 5 2" xfId="1371"/>
    <cellStyle name="常规 20 2" xfId="1372"/>
    <cellStyle name="常规 15 2" xfId="1373"/>
    <cellStyle name="百分比 2 6" xfId="1374"/>
    <cellStyle name="常规 2 5 2 2 4" xfId="1375"/>
    <cellStyle name="百分比 3" xfId="1376"/>
    <cellStyle name="百分比 3 2" xfId="1377"/>
    <cellStyle name="百分比 4" xfId="1378"/>
    <cellStyle name="常规 2 2 6" xfId="1379"/>
    <cellStyle name="百分比 4 2" xfId="1380"/>
    <cellStyle name="标题 1 2" xfId="1381"/>
    <cellStyle name="标题 1 2 2 2" xfId="1382"/>
    <cellStyle name="计算 2 3 2" xfId="1383"/>
    <cellStyle name="标题 1 2 2 3" xfId="1384"/>
    <cellStyle name="计算 2 3 2 2" xfId="1385"/>
    <cellStyle name="标题 1 2 2 3 2" xfId="1386"/>
    <cellStyle name="标题 1 2 3" xfId="1387"/>
    <cellStyle name="标题 1 2 3 2" xfId="1388"/>
    <cellStyle name="强调文字颜色 4 2 2 3 2" xfId="1389"/>
    <cellStyle name="标题 1 2 4" xfId="1390"/>
    <cellStyle name="标题 1 2 5" xfId="1391"/>
    <cellStyle name="标题 1 4" xfId="1392"/>
    <cellStyle name="标题 2 2 2" xfId="1393"/>
    <cellStyle name="标题 2 2 2 2" xfId="1394"/>
    <cellStyle name="标题 2 2 2 3" xfId="1395"/>
    <cellStyle name="标题 2 2 2 3 2" xfId="1396"/>
    <cellStyle name="标题 2 2 2 4" xfId="1397"/>
    <cellStyle name="标题 2 2 3" xfId="1398"/>
    <cellStyle name="标题 2 2 3 3" xfId="1399"/>
    <cellStyle name="标题 2 2 4" xfId="1400"/>
    <cellStyle name="标题 2 2 5" xfId="1401"/>
    <cellStyle name="标题 2 3" xfId="1402"/>
    <cellStyle name="标题 2 4" xfId="1403"/>
    <cellStyle name="标题 3 2" xfId="1404"/>
    <cellStyle name="标题 3 2 2 2" xfId="1405"/>
    <cellStyle name="标题 3 2 2 3" xfId="1406"/>
    <cellStyle name="标题 3 2 2 3 2" xfId="1407"/>
    <cellStyle name="标题 3 2 2 4" xfId="1408"/>
    <cellStyle name="标题 3 2 3 2" xfId="1409"/>
    <cellStyle name="标题 3 2 3 3" xfId="1410"/>
    <cellStyle name="标题 3 2 4" xfId="1411"/>
    <cellStyle name="标题 3 2 5" xfId="1412"/>
    <cellStyle name="标题 3 3" xfId="1413"/>
    <cellStyle name="标题 3 4" xfId="1414"/>
    <cellStyle name="千位分隔 3" xfId="1415"/>
    <cellStyle name="标题 4 2" xfId="1416"/>
    <cellStyle name="千位分隔 3 2" xfId="1417"/>
    <cellStyle name="标题 4 2 2" xfId="1418"/>
    <cellStyle name="千位分隔 3 2 2" xfId="1419"/>
    <cellStyle name="标题 4 2 2 2" xfId="1420"/>
    <cellStyle name="千位分隔 3 2 3" xfId="1421"/>
    <cellStyle name="标题 4 2 2 3" xfId="1422"/>
    <cellStyle name="千位分隔 3 3" xfId="1423"/>
    <cellStyle name="标题 4 2 3" xfId="1424"/>
    <cellStyle name="千位分隔 3 4" xfId="1425"/>
    <cellStyle name="标题 4 2 4" xfId="1426"/>
    <cellStyle name="千位分隔 3 5" xfId="1427"/>
    <cellStyle name="标题 4 2 5" xfId="1428"/>
    <cellStyle name="千位分隔 4" xfId="1429"/>
    <cellStyle name="标题 4 3" xfId="1430"/>
    <cellStyle name="千位分隔 5" xfId="1431"/>
    <cellStyle name="标题 4 4" xfId="1432"/>
    <cellStyle name="标题 5" xfId="1433"/>
    <cellStyle name="标题 5 2" xfId="1434"/>
    <cellStyle name="标题 5 2 2" xfId="1435"/>
    <cellStyle name="标题 5 2 3" xfId="1436"/>
    <cellStyle name="常规 2 4 5" xfId="1437"/>
    <cellStyle name="标题 5 2 3 2" xfId="1438"/>
    <cellStyle name="标题 5 2 4" xfId="1439"/>
    <cellStyle name="标题 5 3" xfId="1440"/>
    <cellStyle name="标题 5 4" xfId="1441"/>
    <cellStyle name="标题 5 5" xfId="1442"/>
    <cellStyle name="超链接 2 2 3 2" xfId="1443"/>
    <cellStyle name="标题 6" xfId="1444"/>
    <cellStyle name="超链接 2 2 3 3" xfId="1445"/>
    <cellStyle name="标题 7" xfId="1446"/>
    <cellStyle name="差 2" xfId="1447"/>
    <cellStyle name="差 2 2" xfId="1448"/>
    <cellStyle name="差 2 2 2" xfId="1449"/>
    <cellStyle name="통화 [0]_BOILER-CO1" xfId="1450"/>
    <cellStyle name="差 2 2 3" xfId="1451"/>
    <cellStyle name="差 2 2 3 2" xfId="1452"/>
    <cellStyle name="常规 13 2" xfId="1453"/>
    <cellStyle name="差 2 2 4" xfId="1454"/>
    <cellStyle name="差 2 3" xfId="1455"/>
    <cellStyle name="差 2 3 3" xfId="1456"/>
    <cellStyle name="差 2 4" xfId="1457"/>
    <cellStyle name="差 2 5" xfId="1458"/>
    <cellStyle name="超链接 4 2 2 2" xfId="1459"/>
    <cellStyle name="差 4" xfId="1460"/>
    <cellStyle name="差_VERA 4 2" xfId="1461"/>
    <cellStyle name="常规 10" xfId="1462"/>
    <cellStyle name="常规 10 2" xfId="1463"/>
    <cellStyle name="常规 10 2 2" xfId="1464"/>
    <cellStyle name="常规 10 2 3" xfId="1465"/>
    <cellStyle name="常规 10 3" xfId="1466"/>
    <cellStyle name="常规 10 3 2" xfId="1467"/>
    <cellStyle name="常规 10 3 2 2" xfId="1468"/>
    <cellStyle name="常规 10 4" xfId="1469"/>
    <cellStyle name="常规 10 4 2" xfId="1470"/>
    <cellStyle name="常规 10 5" xfId="1471"/>
    <cellStyle name="常规 10 5 2" xfId="1472"/>
    <cellStyle name="常规 10 5 3" xfId="1473"/>
    <cellStyle name="常规 11" xfId="1474"/>
    <cellStyle name="常规 11 2" xfId="1475"/>
    <cellStyle name="常规 11 2 2" xfId="1476"/>
    <cellStyle name="常规 11 2 2 2" xfId="1477"/>
    <cellStyle name="常规 11 3" xfId="1478"/>
    <cellStyle name="常规 11 3 2" xfId="1479"/>
    <cellStyle name="常规 11 3 3" xfId="1480"/>
    <cellStyle name="常规 11 4" xfId="1481"/>
    <cellStyle name="解释性文本 2 3" xfId="1482"/>
    <cellStyle name="常规 11 4 2" xfId="1483"/>
    <cellStyle name="常规 11 5" xfId="1484"/>
    <cellStyle name="常规 11 5 2" xfId="1485"/>
    <cellStyle name="常规 12 2" xfId="1486"/>
    <cellStyle name="资产 4" xfId="1487"/>
    <cellStyle name="常规 12 2 2" xfId="1488"/>
    <cellStyle name="常规 12 2 2 2" xfId="1489"/>
    <cellStyle name="常规 12 2 2 2 2" xfId="1490"/>
    <cellStyle name="常规 12 2 2 3" xfId="1491"/>
    <cellStyle name="常规 12 3" xfId="1492"/>
    <cellStyle name="常规 12 3 2" xfId="1493"/>
    <cellStyle name="常规 12 3 2 2" xfId="1494"/>
    <cellStyle name="常规 12 4" xfId="1495"/>
    <cellStyle name="常规 12 4 2" xfId="1496"/>
    <cellStyle name="常规 12 4 2 2" xfId="1497"/>
    <cellStyle name="常规 12 5" xfId="1498"/>
    <cellStyle name="常规 12 5 2" xfId="1499"/>
    <cellStyle name="常规 12 5 3" xfId="1500"/>
    <cellStyle name="常规 13 2 2" xfId="1501"/>
    <cellStyle name="常规 13 2 2 2" xfId="1502"/>
    <cellStyle name="常规 13 3" xfId="1503"/>
    <cellStyle name="常规 5 2 2 4" xfId="1504"/>
    <cellStyle name="常规 13 3 2" xfId="1505"/>
    <cellStyle name="常规 22 3" xfId="1506"/>
    <cellStyle name="常规 17 3" xfId="1507"/>
    <cellStyle name="常规 13 3 2 2" xfId="1508"/>
    <cellStyle name="常规 13 4" xfId="1509"/>
    <cellStyle name="常规 13 4 2" xfId="1510"/>
    <cellStyle name="常规 14" xfId="1511"/>
    <cellStyle name="常规 14 2" xfId="1512"/>
    <cellStyle name="常规 14 3" xfId="1513"/>
    <cellStyle name="常规 14 4" xfId="1514"/>
    <cellStyle name="常规 14 5" xfId="1515"/>
    <cellStyle name="常规 20" xfId="1516"/>
    <cellStyle name="常规 15" xfId="1517"/>
    <cellStyle name="常规 15 2 2" xfId="1518"/>
    <cellStyle name="常规 15 2 2 2" xfId="1519"/>
    <cellStyle name="常规 15 2 2 2 2" xfId="1520"/>
    <cellStyle name="常规 15 2 3 2" xfId="1521"/>
    <cellStyle name="强调文字颜色 3 2 4" xfId="1522"/>
    <cellStyle name="常规 15 2 4 2" xfId="1523"/>
    <cellStyle name="千位分隔 5 2" xfId="1524"/>
    <cellStyle name="常规 15 2 5" xfId="1525"/>
    <cellStyle name="常规 5 2 2 2 2" xfId="1526"/>
    <cellStyle name="常规 20 3" xfId="1527"/>
    <cellStyle name="常规 15 3" xfId="1528"/>
    <cellStyle name="常规 20 4" xfId="1529"/>
    <cellStyle name="常规 15 4" xfId="1530"/>
    <cellStyle name="适中 2 2 2" xfId="1531"/>
    <cellStyle name="常规 15 5 2" xfId="1532"/>
    <cellStyle name="检查单元格 2 2 2" xfId="1533"/>
    <cellStyle name="常规 21" xfId="1534"/>
    <cellStyle name="常规 16" xfId="1535"/>
    <cellStyle name="常规 21 2" xfId="1536"/>
    <cellStyle name="常规 16 2" xfId="1537"/>
    <cellStyle name="常规 16 2 2" xfId="1538"/>
    <cellStyle name="常规 2 7" xfId="1539"/>
    <cellStyle name="常规 16 2 2 2" xfId="1540"/>
    <cellStyle name="常规 2 7 2" xfId="1541"/>
    <cellStyle name="常规 16 2 2 2 2" xfId="1542"/>
    <cellStyle name="输入 2" xfId="1543"/>
    <cellStyle name="常规 2 8" xfId="1544"/>
    <cellStyle name="常规 16 2 2 3" xfId="1545"/>
    <cellStyle name="常规 16 2 3" xfId="1546"/>
    <cellStyle name="常规 3 7" xfId="1547"/>
    <cellStyle name="常规 16 2 3 2" xfId="1548"/>
    <cellStyle name="常规 16 2 4" xfId="1549"/>
    <cellStyle name="常规 21 3" xfId="1550"/>
    <cellStyle name="常规 16 3" xfId="1551"/>
    <cellStyle name="常规 16 3 2" xfId="1552"/>
    <cellStyle name="好_VERA" xfId="1553"/>
    <cellStyle name="常规 16 3 2 2" xfId="1554"/>
    <cellStyle name="常规 16 4" xfId="1555"/>
    <cellStyle name="常规 16 4 2" xfId="1556"/>
    <cellStyle name="常规 16 4 2 2" xfId="1557"/>
    <cellStyle name="常规 16 5" xfId="1558"/>
    <cellStyle name="常规 16 5 2" xfId="1559"/>
    <cellStyle name="常规 16 6" xfId="1560"/>
    <cellStyle name="检查单元格 2 2 3" xfId="1561"/>
    <cellStyle name="常规 22" xfId="1562"/>
    <cellStyle name="常规 17" xfId="1563"/>
    <cellStyle name="检查单元格 2 2 3 2" xfId="1564"/>
    <cellStyle name="常规 22 2" xfId="1565"/>
    <cellStyle name="常规 17 2" xfId="1566"/>
    <cellStyle name="常规 17 2 2" xfId="1567"/>
    <cellStyle name="常规 17 2 2 2" xfId="1568"/>
    <cellStyle name="常规 17 4" xfId="1569"/>
    <cellStyle name="常规 17 5" xfId="1570"/>
    <cellStyle name="常规 18 2 2" xfId="1571"/>
    <cellStyle name="常规 18 2 2 2" xfId="1572"/>
    <cellStyle name="常规 18 4 2" xfId="1573"/>
    <cellStyle name="常规 18 5" xfId="1574"/>
    <cellStyle name="常规 24" xfId="1575"/>
    <cellStyle name="常规 19" xfId="1576"/>
    <cellStyle name="常规 24 2" xfId="1577"/>
    <cellStyle name="常规 19 2" xfId="1578"/>
    <cellStyle name="常规 19 2 2" xfId="1579"/>
    <cellStyle name="常规 19 3" xfId="1580"/>
    <cellStyle name="常规 19 3 2" xfId="1581"/>
    <cellStyle name="常规 19 3 2 2" xfId="1582"/>
    <cellStyle name="常规 19 4" xfId="1583"/>
    <cellStyle name="常规 19 5" xfId="1584"/>
    <cellStyle name="常规 2" xfId="1585"/>
    <cellStyle name="常规 2 2" xfId="1586"/>
    <cellStyle name="输出 2 3 4" xfId="1587"/>
    <cellStyle name="常规 2 4 3 5" xfId="1588"/>
    <cellStyle name="常规 2 2 2" xfId="1589"/>
    <cellStyle name="常规 2 2 2 2" xfId="1590"/>
    <cellStyle name="常规 2 2 2 2 2" xfId="1591"/>
    <cellStyle name="常规 2 2 2 2 2 2" xfId="1592"/>
    <cellStyle name="常规 2 2 2 2 3" xfId="1593"/>
    <cellStyle name="常规 2 2 2 2 3 2" xfId="1594"/>
    <cellStyle name="常规 2 2 2 3" xfId="1595"/>
    <cellStyle name="常规 2 2 2 3 2" xfId="1596"/>
    <cellStyle name="强调文字颜色 1 2" xfId="1597"/>
    <cellStyle name="常规 2 2 2 4 2" xfId="1598"/>
    <cellStyle name="强调文字颜色 1 2 2" xfId="1599"/>
    <cellStyle name="常规 2 2 2 4 2 2" xfId="1600"/>
    <cellStyle name="强调文字颜色 2 2" xfId="1601"/>
    <cellStyle name="常规 2 2 2 5 2" xfId="1602"/>
    <cellStyle name="常规 2 2 3 2" xfId="1603"/>
    <cellStyle name="千位分隔 2 2 5" xfId="1604"/>
    <cellStyle name="常规 2 2 3 2 2" xfId="1605"/>
    <cellStyle name="千位分隔 2 2 5 2" xfId="1606"/>
    <cellStyle name="常规 2 2 3 2 2 2" xfId="1607"/>
    <cellStyle name="常规 2 2 3 3" xfId="1608"/>
    <cellStyle name="千位分隔 2 3 5" xfId="1609"/>
    <cellStyle name="常规_040000天辰公司" xfId="1610"/>
    <cellStyle name="常规 2 2 3 3 2" xfId="1611"/>
    <cellStyle name="千位分隔 2 3 5 2" xfId="1612"/>
    <cellStyle name="常规 2 2 3 3 2 2" xfId="1613"/>
    <cellStyle name="常规 2 2 3 4" xfId="1614"/>
    <cellStyle name="常规 2 4 3 7" xfId="1615"/>
    <cellStyle name="常规 2 2 4" xfId="1616"/>
    <cellStyle name="常规 2 2 4 2" xfId="1617"/>
    <cellStyle name="常规 2 2 4 3" xfId="1618"/>
    <cellStyle name="常规 2 2 5" xfId="1619"/>
    <cellStyle name="常规 2 2 5 2" xfId="1620"/>
    <cellStyle name="常规 2 2 5 2 2" xfId="1621"/>
    <cellStyle name="常规 2 2 6 2" xfId="1622"/>
    <cellStyle name="常规 2 2 6 3" xfId="1623"/>
    <cellStyle name="常规 2 3" xfId="1624"/>
    <cellStyle name="常规 2 3 2" xfId="1625"/>
    <cellStyle name="常规 2 3 2 2" xfId="1626"/>
    <cellStyle name="常规 2 3 2 2 2" xfId="1627"/>
    <cellStyle name="常规 2 3 2 3" xfId="1628"/>
    <cellStyle name="常规 2 3 2 3 2" xfId="1629"/>
    <cellStyle name="常规 2 3 2 4" xfId="1630"/>
    <cellStyle name="常规 2 3 2 4 2" xfId="1631"/>
    <cellStyle name="常规 25 2 2 4" xfId="1632"/>
    <cellStyle name="常规 2 3 2 4 2 2" xfId="1633"/>
    <cellStyle name="常规 2 3 2 5 2" xfId="1634"/>
    <cellStyle name="常规 2 3 3 2" xfId="1635"/>
    <cellStyle name="常规 2 3 4" xfId="1636"/>
    <cellStyle name="常规 2 3 4 2" xfId="1637"/>
    <cellStyle name="常规 2 3 5" xfId="1638"/>
    <cellStyle name="常规 2 3 6" xfId="1639"/>
    <cellStyle name="常规 2 4 2" xfId="1640"/>
    <cellStyle name="常规 2 4 2 2" xfId="1641"/>
    <cellStyle name="常规 2 4 2 2 2" xfId="1642"/>
    <cellStyle name="常规 2 4 2 2 3" xfId="1643"/>
    <cellStyle name="常规 2 4 2 2 4" xfId="1644"/>
    <cellStyle name="输出 2 2 2" xfId="1645"/>
    <cellStyle name="常规 2 4 2 3" xfId="1646"/>
    <cellStyle name="输出 2 2 3" xfId="1647"/>
    <cellStyle name="常规 2 4 2 4" xfId="1648"/>
    <cellStyle name="输出 2 2 4" xfId="1649"/>
    <cellStyle name="常规 2 4 2 5" xfId="1650"/>
    <cellStyle name="常规 2 4 2 7" xfId="1651"/>
    <cellStyle name="常规 2 4 2 8" xfId="1652"/>
    <cellStyle name="常规 2 4 3 2" xfId="1653"/>
    <cellStyle name="输出 2 3 2" xfId="1654"/>
    <cellStyle name="常规 2 4 3 3" xfId="1655"/>
    <cellStyle name="输出 2 3 2 2" xfId="1656"/>
    <cellStyle name="常规 2 4 3 3 2" xfId="1657"/>
    <cellStyle name="输出 2 3 3" xfId="1658"/>
    <cellStyle name="常规 2 4 3 4" xfId="1659"/>
    <cellStyle name="常规 2 4 4" xfId="1660"/>
    <cellStyle name="常规 2 4 4 2" xfId="1661"/>
    <cellStyle name="常规 2 4 5 2" xfId="1662"/>
    <cellStyle name="常规 2 4 6" xfId="1663"/>
    <cellStyle name="常规 2 4 6 2" xfId="1664"/>
    <cellStyle name="常规 2 4 8" xfId="1665"/>
    <cellStyle name="千位分隔 2 2 2 3 2 2" xfId="1666"/>
    <cellStyle name="常规 2 4 9" xfId="1667"/>
    <cellStyle name="千位分隔 2 6 3 2" xfId="1668"/>
    <cellStyle name="常规 2 5" xfId="1669"/>
    <cellStyle name="常规 2 5 2" xfId="1670"/>
    <cellStyle name="常规 2 5 2 2" xfId="1671"/>
    <cellStyle name="常规 2 5 2 2 2" xfId="1672"/>
    <cellStyle name="常规 2 5 2 3" xfId="1673"/>
    <cellStyle name="常规 2 5 2 4" xfId="1674"/>
    <cellStyle name="常规 2 5 2 5" xfId="1675"/>
    <cellStyle name="常规 2 5 3 2" xfId="1676"/>
    <cellStyle name="千位_ 应交税金审定表" xfId="1677"/>
    <cellStyle name="常规 2 5 3 3" xfId="1678"/>
    <cellStyle name="常规 2 5 3 4" xfId="1679"/>
    <cellStyle name="常规 2 5 4" xfId="1680"/>
    <cellStyle name="常规 2 5 4 2" xfId="1681"/>
    <cellStyle name="常规 2 5 5" xfId="1682"/>
    <cellStyle name="常规 2 5 6" xfId="1683"/>
    <cellStyle name="常规 2 5 7" xfId="1684"/>
    <cellStyle name="常规 2 5 8" xfId="1685"/>
    <cellStyle name="千位分隔 2 2 2 3 3 2" xfId="1686"/>
    <cellStyle name="常规 2 5 9" xfId="1687"/>
    <cellStyle name="常规 2 6" xfId="1688"/>
    <cellStyle name="常规 2 6 2" xfId="1689"/>
    <cellStyle name="常规 2 6 2 2" xfId="1690"/>
    <cellStyle name="常规 2 6 3 2" xfId="1691"/>
    <cellStyle name="链接单元格 2 2 3 2" xfId="1692"/>
    <cellStyle name="常规 2 6 4" xfId="1693"/>
    <cellStyle name="常规 2 6 5" xfId="1694"/>
    <cellStyle name="常规 2 6 6" xfId="1695"/>
    <cellStyle name="输入 3" xfId="1696"/>
    <cellStyle name="常规 2 9" xfId="1697"/>
    <cellStyle name="常规 25" xfId="1698"/>
    <cellStyle name="常规 25 2" xfId="1699"/>
    <cellStyle name="常规 25 2 2 2 2" xfId="1700"/>
    <cellStyle name="常规 25 2 2 3" xfId="1701"/>
    <cellStyle name="常规 25 3" xfId="1702"/>
    <cellStyle name="常规 25 3 2 2" xfId="1703"/>
    <cellStyle name="常规 25 4" xfId="1704"/>
    <cellStyle name="常规 25 5" xfId="1705"/>
    <cellStyle name="常规 25 5 2" xfId="1706"/>
    <cellStyle name="常规 3" xfId="1707"/>
    <cellStyle name="适中 2 2 3 2" xfId="1708"/>
    <cellStyle name="常规 3 10" xfId="1709"/>
    <cellStyle name="常规 3 2" xfId="1710"/>
    <cellStyle name="常规 3 2 2" xfId="1711"/>
    <cellStyle name="常规 3 2 2 2" xfId="1712"/>
    <cellStyle name="常规 3 2 2 2 2" xfId="1713"/>
    <cellStyle name="常规 3 2 2 2 2 2" xfId="1714"/>
    <cellStyle name="常规 3 2 2 2 2 2 2" xfId="1715"/>
    <cellStyle name="常规 3 2 2 2 3" xfId="1716"/>
    <cellStyle name="常规 3 2 2 2 3 2" xfId="1717"/>
    <cellStyle name="常规 3 2 2 2 5" xfId="1718"/>
    <cellStyle name="常规_评估明细表太原12-11" xfId="1719"/>
    <cellStyle name="常规 3 2 2 3" xfId="1720"/>
    <cellStyle name="常规 3 2 2 3 2" xfId="1721"/>
    <cellStyle name="常规 3 2 2 3 3" xfId="1722"/>
    <cellStyle name="常规 3 2 3" xfId="1723"/>
    <cellStyle name="常规 3 2 3 2" xfId="1724"/>
    <cellStyle name="常规 3 2 3 3" xfId="1725"/>
    <cellStyle name="常规 3 2 3 3 2" xfId="1726"/>
    <cellStyle name="常规 3 2 3 4" xfId="1727"/>
    <cellStyle name="好_VERA 2 3 2" xfId="1728"/>
    <cellStyle name="常规 3 2 4" xfId="1729"/>
    <cellStyle name="常规 3 2 4 2" xfId="1730"/>
    <cellStyle name="常规 3 2 4 3" xfId="1731"/>
    <cellStyle name="常规 3 2 6 2" xfId="1732"/>
    <cellStyle name="常规 3 2 6 3" xfId="1733"/>
    <cellStyle name="常规 3 3" xfId="1734"/>
    <cellStyle name="常规 3 3 2" xfId="1735"/>
    <cellStyle name="常规 3 3 2 2 2 2" xfId="1736"/>
    <cellStyle name="常规 3 3 2 3" xfId="1737"/>
    <cellStyle name="常规 3 3 2 3 2" xfId="1738"/>
    <cellStyle name="常规 3 3 2 4" xfId="1739"/>
    <cellStyle name="烹拳 [0]_97MBO" xfId="1740"/>
    <cellStyle name="常规 3 3 3" xfId="1741"/>
    <cellStyle name="常规 3 3 3 2" xfId="1742"/>
    <cellStyle name="常规 3 3 3 3" xfId="1743"/>
    <cellStyle name="常规 3 3 4" xfId="1744"/>
    <cellStyle name="常规 3 4 2" xfId="1745"/>
    <cellStyle name="警告文本 2 3 3" xfId="1746"/>
    <cellStyle name="汇总 2 3 4" xfId="1747"/>
    <cellStyle name="常规 3 4 2 2" xfId="1748"/>
    <cellStyle name="常规 3 4 2 2 2" xfId="1749"/>
    <cellStyle name="样式 1 2 3" xfId="1750"/>
    <cellStyle name="千位分隔[0] 2" xfId="1751"/>
    <cellStyle name="常规 3 4 3 2" xfId="1752"/>
    <cellStyle name="输入 2 4" xfId="1753"/>
    <cellStyle name="千位分隔[0] 2 2" xfId="1754"/>
    <cellStyle name="常规 3 4 3 2 2" xfId="1755"/>
    <cellStyle name="常规 3 5" xfId="1756"/>
    <cellStyle name="常规 3 5 2" xfId="1757"/>
    <cellStyle name="常规 3 5 2 2" xfId="1758"/>
    <cellStyle name="常规 3 5 2 2 2" xfId="1759"/>
    <cellStyle name="常规 3 5 2 3" xfId="1760"/>
    <cellStyle name="常规 3 5 2 4" xfId="1761"/>
    <cellStyle name="常规 3 5 2 5" xfId="1762"/>
    <cellStyle name="常规 3 5 3" xfId="1763"/>
    <cellStyle name="常规 3 5 3 2" xfId="1764"/>
    <cellStyle name="常规 3 5 3 3" xfId="1765"/>
    <cellStyle name="常规 3 5 4" xfId="1766"/>
    <cellStyle name="好_VERA 3 2 2" xfId="1767"/>
    <cellStyle name="常规 3 6" xfId="1768"/>
    <cellStyle name="常规 3 6 2" xfId="1769"/>
    <cellStyle name="常规 3 6 2 2" xfId="1770"/>
    <cellStyle name="常规 3 6 3" xfId="1771"/>
    <cellStyle name="常规 3 6 4" xfId="1772"/>
    <cellStyle name="常规 3 7 2" xfId="1773"/>
    <cellStyle name="常规 3 7 2 2" xfId="1774"/>
    <cellStyle name="常规 3 7 3" xfId="1775"/>
    <cellStyle name="常规 3 8" xfId="1776"/>
    <cellStyle name="常规 3 8 3" xfId="1777"/>
    <cellStyle name="常规 3 9" xfId="1778"/>
    <cellStyle name="常规 4" xfId="1779"/>
    <cellStyle name="常规 4 2" xfId="1780"/>
    <cellStyle name="常规 4 4" xfId="1781"/>
    <cellStyle name="常规 4 2 2" xfId="1782"/>
    <cellStyle name="常规 6 4" xfId="1783"/>
    <cellStyle name="常规 4 4 2" xfId="1784"/>
    <cellStyle name="常规 4 2 2 2" xfId="1785"/>
    <cellStyle name="常规 6 4 2" xfId="1786"/>
    <cellStyle name="常规 4 4 2 2" xfId="1787"/>
    <cellStyle name="常规 4 2 2 2 2" xfId="1788"/>
    <cellStyle name="公司标准表 2 4 2" xfId="1789"/>
    <cellStyle name="常规 4 4 2 3" xfId="1790"/>
    <cellStyle name="常规 4 2 2 2 3" xfId="1791"/>
    <cellStyle name="警告文本 2" xfId="1792"/>
    <cellStyle name="常规 6 5 2" xfId="1793"/>
    <cellStyle name="常规 4 2 2 3 2" xfId="1794"/>
    <cellStyle name="常规 6 6 2" xfId="1795"/>
    <cellStyle name="常规 4 2 2 4 2" xfId="1796"/>
    <cellStyle name="常规 4 2 2 4 2 2" xfId="1797"/>
    <cellStyle name="常规 4 2 2 5 2" xfId="1798"/>
    <cellStyle name="常规 4 5" xfId="1799"/>
    <cellStyle name="常规 4 2 3" xfId="1800"/>
    <cellStyle name="常规 7 4" xfId="1801"/>
    <cellStyle name="常规 4 5 2" xfId="1802"/>
    <cellStyle name="常规 4 2 3 2" xfId="1803"/>
    <cellStyle name="常规 7 5" xfId="1804"/>
    <cellStyle name="常规 4 5 3" xfId="1805"/>
    <cellStyle name="常规 4 2 3 3" xfId="1806"/>
    <cellStyle name="常规 4 6" xfId="1807"/>
    <cellStyle name="常规 4 2 4" xfId="1808"/>
    <cellStyle name="常规 8 4" xfId="1809"/>
    <cellStyle name="常规 4 6 2" xfId="1810"/>
    <cellStyle name="常规 4 2 4 2" xfId="1811"/>
    <cellStyle name="常规 8 5" xfId="1812"/>
    <cellStyle name="常规 4 2 4 3" xfId="1813"/>
    <cellStyle name="常规 4 7" xfId="1814"/>
    <cellStyle name="常规 4 2 5" xfId="1815"/>
    <cellStyle name="常规 9 4" xfId="1816"/>
    <cellStyle name="常规 4 7 2" xfId="1817"/>
    <cellStyle name="常规 4 2 5 2" xfId="1818"/>
    <cellStyle name="常规 9 4 2" xfId="1819"/>
    <cellStyle name="常规 4 2 5 2 2" xfId="1820"/>
    <cellStyle name="常规 4 2 6" xfId="1821"/>
    <cellStyle name="常规 4 2 6 2" xfId="1822"/>
    <cellStyle name="常规 4 3" xfId="1823"/>
    <cellStyle name="常规 5 4" xfId="1824"/>
    <cellStyle name="常规 4 3 2" xfId="1825"/>
    <cellStyle name="常规 5 4 2" xfId="1826"/>
    <cellStyle name="常规 4 3 2 2" xfId="1827"/>
    <cellStyle name="常规 4 3 2 2 2" xfId="1828"/>
    <cellStyle name="常规 4 3 2 2 2 2" xfId="1829"/>
    <cellStyle name="常规 5 4 3" xfId="1830"/>
    <cellStyle name="常规 4 3 2 3" xfId="1831"/>
    <cellStyle name="常规 4 3 2 3 2" xfId="1832"/>
    <cellStyle name="常规 5 5" xfId="1833"/>
    <cellStyle name="常规 4 3 3" xfId="1834"/>
    <cellStyle name="超链接 2 2 4" xfId="1835"/>
    <cellStyle name="常规 5 5 2" xfId="1836"/>
    <cellStyle name="常规 4 3 3 2" xfId="1837"/>
    <cellStyle name="常规 8 4 2" xfId="1838"/>
    <cellStyle name="常规 4 6 2 2" xfId="1839"/>
    <cellStyle name="常规 5" xfId="1840"/>
    <cellStyle name="常规 5 2" xfId="1841"/>
    <cellStyle name="常规 5 2 2" xfId="1842"/>
    <cellStyle name="常规 5 2 2 2" xfId="1843"/>
    <cellStyle name="常规 5 2 2 3" xfId="1844"/>
    <cellStyle name="常规 5 2 2 6" xfId="1845"/>
    <cellStyle name="常规 5 2 3" xfId="1846"/>
    <cellStyle name="常规 5 2 3 2" xfId="1847"/>
    <cellStyle name="常规 5 2 3 3" xfId="1848"/>
    <cellStyle name="常规 5 2 4" xfId="1849"/>
    <cellStyle name="常规 5 2 4 2" xfId="1850"/>
    <cellStyle name="常规 5 2 6" xfId="1851"/>
    <cellStyle name="常规 5 3" xfId="1852"/>
    <cellStyle name="常规 5 3 2" xfId="1853"/>
    <cellStyle name="常规 5 3 2 2" xfId="1854"/>
    <cellStyle name="常规 5 3 3" xfId="1855"/>
    <cellStyle name="常规 5 3 4" xfId="1856"/>
    <cellStyle name="常规 5 3 5" xfId="1857"/>
    <cellStyle name="常规 5 3 6" xfId="1858"/>
    <cellStyle name="超链接 2 3 4" xfId="1859"/>
    <cellStyle name="常规 5 6 2" xfId="1860"/>
    <cellStyle name="计算 2 2 3" xfId="1861"/>
    <cellStyle name="常规 5 6 2 2" xfId="1862"/>
    <cellStyle name="常规 6" xfId="1863"/>
    <cellStyle name="常规 6 2" xfId="1864"/>
    <cellStyle name="常规 6 2 2" xfId="1865"/>
    <cellStyle name="常规 6 2 2 2" xfId="1866"/>
    <cellStyle name="常规 6 2 2 2 2" xfId="1867"/>
    <cellStyle name="常规 6 2 2 2 2 2" xfId="1868"/>
    <cellStyle name="常规 6 2 2 2 2 3" xfId="1869"/>
    <cellStyle name="常规 6 2 2 2 3" xfId="1870"/>
    <cellStyle name="常规 6 2 2 3" xfId="1871"/>
    <cellStyle name="常规 6 2 2 3 2" xfId="1872"/>
    <cellStyle name="常规 6 2 2 4" xfId="1873"/>
    <cellStyle name="常规 6 2 2 5" xfId="1874"/>
    <cellStyle name="常规 6 2 2 6" xfId="1875"/>
    <cellStyle name="公司标准表 2 2 2" xfId="1876"/>
    <cellStyle name="常规 6 2 3" xfId="1877"/>
    <cellStyle name="公司标准表 2 2 2 2" xfId="1878"/>
    <cellStyle name="常规 6 2 3 2" xfId="1879"/>
    <cellStyle name="常规 6 2 3 2 2" xfId="1880"/>
    <cellStyle name="常规 6 2 3 3" xfId="1881"/>
    <cellStyle name="常规 6 2 3 4" xfId="1882"/>
    <cellStyle name="常规 6 2 3 5" xfId="1883"/>
    <cellStyle name="公司标准表 2 2 3" xfId="1884"/>
    <cellStyle name="常规 6 2 4" xfId="1885"/>
    <cellStyle name="公司标准表 2 2 3 2" xfId="1886"/>
    <cellStyle name="常规 6 2 4 2" xfId="1887"/>
    <cellStyle name="常规 6 2 4 2 2" xfId="1888"/>
    <cellStyle name="公司标准表 2 2 4" xfId="1889"/>
    <cellStyle name="常规 6 2 5" xfId="1890"/>
    <cellStyle name="常规 6 2 5 2" xfId="1891"/>
    <cellStyle name="常规 6 2 6" xfId="1892"/>
    <cellStyle name="常规 6 2 7" xfId="1893"/>
    <cellStyle name="常规 6 3" xfId="1894"/>
    <cellStyle name="常规 6 3 2" xfId="1895"/>
    <cellStyle name="常规 6 3 2 2" xfId="1896"/>
    <cellStyle name="公司标准表 2 3 2" xfId="1897"/>
    <cellStyle name="常规 6 3 3" xfId="1898"/>
    <cellStyle name="公司标准表 2 3 2 2" xfId="1899"/>
    <cellStyle name="常规 6 3 3 2" xfId="1900"/>
    <cellStyle name="公司标准表 2 3 3" xfId="1901"/>
    <cellStyle name="常规 6 3 4" xfId="1902"/>
    <cellStyle name="常规 7" xfId="1903"/>
    <cellStyle name="常规 7 2" xfId="1904"/>
    <cellStyle name="常规 7 2 2" xfId="1905"/>
    <cellStyle name="常规 7 2 2 2" xfId="1906"/>
    <cellStyle name="常规 7 2 2 2 2" xfId="1907"/>
    <cellStyle name="常规 7 2 2 2 2 2" xfId="1908"/>
    <cellStyle name="常规 7 2 2 3" xfId="1909"/>
    <cellStyle name="常规 7 2 2 3 2" xfId="1910"/>
    <cellStyle name="常规 7 2 2 3 2 2" xfId="1911"/>
    <cellStyle name="常规 7 2 2 4" xfId="1912"/>
    <cellStyle name="公司标准表 3 2 2" xfId="1913"/>
    <cellStyle name="常规 7 2 3" xfId="1914"/>
    <cellStyle name="常规 7 2 4" xfId="1915"/>
    <cellStyle name="常规 7 2 4 2" xfId="1916"/>
    <cellStyle name="常规 7 2 5" xfId="1917"/>
    <cellStyle name="常规 7 2 5 2" xfId="1918"/>
    <cellStyle name="常规 7 2 5 3" xfId="1919"/>
    <cellStyle name="常规 7 3" xfId="1920"/>
    <cellStyle name="常规 7 3 2 2" xfId="1921"/>
    <cellStyle name="公司标准表 3 3 2" xfId="1922"/>
    <cellStyle name="常规 7 3 3" xfId="1923"/>
    <cellStyle name="常规 7 4 2" xfId="1924"/>
    <cellStyle name="常规 7 5 2" xfId="1925"/>
    <cellStyle name="常规 7 5 2 2" xfId="1926"/>
    <cellStyle name="常规 7 6" xfId="1927"/>
    <cellStyle name="常规 7 6 2" xfId="1928"/>
    <cellStyle name="常规 7 6 3" xfId="1929"/>
    <cellStyle name="常规 8" xfId="1930"/>
    <cellStyle name="常规 8 2" xfId="1931"/>
    <cellStyle name="常规 8 2 2" xfId="1932"/>
    <cellStyle name="常规 8 2 2 2" xfId="1933"/>
    <cellStyle name="公司标准表 4 2 2" xfId="1934"/>
    <cellStyle name="常规 8 2 3" xfId="1935"/>
    <cellStyle name="常规 8 2 4" xfId="1936"/>
    <cellStyle name="常规 8 3" xfId="1937"/>
    <cellStyle name="常规 8 3 2" xfId="1938"/>
    <cellStyle name="常规 8 3 2 2" xfId="1939"/>
    <cellStyle name="常规 8 3 2 2 2" xfId="1940"/>
    <cellStyle name="公司标准表 4 3 2" xfId="1941"/>
    <cellStyle name="常规 8 3 3" xfId="1942"/>
    <cellStyle name="常规 8 3 3 2" xfId="1943"/>
    <cellStyle name="常规 8 4 2 2" xfId="1944"/>
    <cellStyle name="常规 8 5 2" xfId="1945"/>
    <cellStyle name="常规 8 5 2 2" xfId="1946"/>
    <cellStyle name="常规 8 6" xfId="1947"/>
    <cellStyle name="常规 9" xfId="1948"/>
    <cellStyle name="常规 9 2 2" xfId="1949"/>
    <cellStyle name="常规 9 2 2 2" xfId="1950"/>
    <cellStyle name="常规 9 2 2 2 2" xfId="1951"/>
    <cellStyle name="常规 9 2 3" xfId="1952"/>
    <cellStyle name="常规 9 2 4" xfId="1953"/>
    <cellStyle name="常规 9 3 2" xfId="1954"/>
    <cellStyle name="常规 9 3 2 2" xfId="1955"/>
    <cellStyle name="常规 9 3 3" xfId="1956"/>
    <cellStyle name="公司标准表 4" xfId="1957"/>
    <cellStyle name="常规 9 4 2 2" xfId="1958"/>
    <cellStyle name="常规 9 5" xfId="1959"/>
    <cellStyle name="常规 9 5 2" xfId="1960"/>
    <cellStyle name="常规 9 5 3" xfId="1961"/>
    <cellStyle name="常规 9 6" xfId="1962"/>
    <cellStyle name="常规 9 7" xfId="1963"/>
    <cellStyle name="常规 9 8" xfId="1964"/>
    <cellStyle name="常规_Sheet1" xfId="1965"/>
    <cellStyle name="常规_存货" xfId="1966"/>
    <cellStyle name="常规_基本情况" xfId="1967"/>
    <cellStyle name="常规_评估明细表（申报）" xfId="1968"/>
    <cellStyle name="常规_无形资产统计表" xfId="1969"/>
    <cellStyle name="超链接 2" xfId="1970"/>
    <cellStyle name="超链接 2 2" xfId="1971"/>
    <cellStyle name="超链接 2 2 2" xfId="1972"/>
    <cellStyle name="超链接 2 2 2 2" xfId="1973"/>
    <cellStyle name="超链接 2 2 2 2 2" xfId="1974"/>
    <cellStyle name="超链接 2 2 3" xfId="1975"/>
    <cellStyle name="超链接 2 3" xfId="1976"/>
    <cellStyle name="超链接 2 3 2" xfId="1977"/>
    <cellStyle name="超链接 2 3 2 2" xfId="1978"/>
    <cellStyle name="超链接 2 3 3" xfId="1979"/>
    <cellStyle name="超链接 2 3 3 2" xfId="1980"/>
    <cellStyle name="超链接 2 4" xfId="1981"/>
    <cellStyle name="超链接 2 4 2" xfId="1982"/>
    <cellStyle name="超链接 2 5" xfId="1983"/>
    <cellStyle name="超链接 2 5 2" xfId="1984"/>
    <cellStyle name="超链接 3 2" xfId="1985"/>
    <cellStyle name="超链接 3 2 2" xfId="1986"/>
    <cellStyle name="超链接 3 2 2 2" xfId="1987"/>
    <cellStyle name="超链接 3 3" xfId="1988"/>
    <cellStyle name="超链接 3 3 2" xfId="1989"/>
    <cellStyle name="超链接 3 4" xfId="1990"/>
    <cellStyle name="超链接 3 4 2" xfId="1991"/>
    <cellStyle name="超链接 3 5" xfId="1992"/>
    <cellStyle name="超链接 4 2" xfId="1993"/>
    <cellStyle name="超链接 4 2 2" xfId="1994"/>
    <cellStyle name="超链接 4 3" xfId="1995"/>
    <cellStyle name="超链接 4 3 2" xfId="1996"/>
    <cellStyle name="超链接 5" xfId="1997"/>
    <cellStyle name="分级显示行_1_4附件二凯旋评估表" xfId="1998"/>
    <cellStyle name="公司标准表" xfId="1999"/>
    <cellStyle name="公司标准表 2" xfId="2000"/>
    <cellStyle name="公司标准表 2 2" xfId="2001"/>
    <cellStyle name="公司标准表 2 3" xfId="2002"/>
    <cellStyle name="公司标准表 2 3 4" xfId="2003"/>
    <cellStyle name="公司标准表 2 4" xfId="2004"/>
    <cellStyle name="公司标准表 2 5" xfId="2005"/>
    <cellStyle name="警告文本 3" xfId="2006"/>
    <cellStyle name="公司标准表 2 5 2" xfId="2007"/>
    <cellStyle name="公司标准表 2 6" xfId="2008"/>
    <cellStyle name="公司标准表 3" xfId="2009"/>
    <cellStyle name="公司标准表 3 2" xfId="2010"/>
    <cellStyle name="公司标准表 3 3" xfId="2011"/>
    <cellStyle name="公司标准表 4 2" xfId="2012"/>
    <cellStyle name="公司标准表 4 3" xfId="2013"/>
    <cellStyle name="公司标准表 5" xfId="2014"/>
    <cellStyle name="公司标准表 5 2" xfId="2015"/>
    <cellStyle name="公司标准表 6" xfId="2016"/>
    <cellStyle name="好 2 2 3 2" xfId="2017"/>
    <cellStyle name="好 2 2 4" xfId="2018"/>
    <cellStyle name="好_VERA 2" xfId="2019"/>
    <cellStyle name="好_VERA 2 2" xfId="2020"/>
    <cellStyle name="好_VERA 2 2 2" xfId="2021"/>
    <cellStyle name="好_VERA 2 2 2 2" xfId="2022"/>
    <cellStyle name="好_VERA 2 3" xfId="2023"/>
    <cellStyle name="好_VERA 3" xfId="2024"/>
    <cellStyle name="好_VERA 3 2" xfId="2025"/>
    <cellStyle name="好_VERA 4" xfId="2026"/>
    <cellStyle name="好_VERA 4 2" xfId="2027"/>
    <cellStyle name="汇总 2" xfId="2028"/>
    <cellStyle name="汇总 2 2" xfId="2029"/>
    <cellStyle name="汇总 2 2 2" xfId="2030"/>
    <cellStyle name="汇总 2 2 2 2" xfId="2031"/>
    <cellStyle name="警告文本 2 2 2" xfId="2032"/>
    <cellStyle name="汇总 2 2 3" xfId="2033"/>
    <cellStyle name="汇总 2 2 3 2" xfId="2034"/>
    <cellStyle name="汇总 2 2 3 3" xfId="2035"/>
    <cellStyle name="警告文本 2 2 3" xfId="2036"/>
    <cellStyle name="汇总 2 2 4" xfId="2037"/>
    <cellStyle name="警告文本 2 2 4" xfId="2038"/>
    <cellStyle name="汇总 2 2 5" xfId="2039"/>
    <cellStyle name="汇总 2 3" xfId="2040"/>
    <cellStyle name="汇总 2 3 2" xfId="2041"/>
    <cellStyle name="汇总 2 3 2 2" xfId="2042"/>
    <cellStyle name="警告文本 2 3 2" xfId="2043"/>
    <cellStyle name="汇总 2 3 3" xfId="2044"/>
    <cellStyle name="汇总 2 3 3 2" xfId="2045"/>
    <cellStyle name="汇总 2 4" xfId="2046"/>
    <cellStyle name="链接单元格 2 2 3" xfId="2047"/>
    <cellStyle name="汇总 2 4 2" xfId="2048"/>
    <cellStyle name="汇总 2 5" xfId="2049"/>
    <cellStyle name="汇总 2 6" xfId="2050"/>
    <cellStyle name="汇总 3" xfId="2051"/>
    <cellStyle name="汇总 4" xfId="2052"/>
    <cellStyle name="计算 2 2 2" xfId="2053"/>
    <cellStyle name="计算 2 2 2 2" xfId="2054"/>
    <cellStyle name="计算 2 2 3 2" xfId="2055"/>
    <cellStyle name="计算 2 2 3 3" xfId="2056"/>
    <cellStyle name="计算 2 2 4" xfId="2057"/>
    <cellStyle name="计算 2 2 5" xfId="2058"/>
    <cellStyle name="计算 2 4" xfId="2059"/>
    <cellStyle name="普通_ 白土" xfId="2060"/>
    <cellStyle name="计算 2 5" xfId="2061"/>
    <cellStyle name="计算 2 6" xfId="2062"/>
    <cellStyle name="检查单元格 2" xfId="2063"/>
    <cellStyle name="检查单元格 2 3" xfId="2064"/>
    <cellStyle name="检查单元格 2 3 2" xfId="2065"/>
    <cellStyle name="检查单元格 2 3 3" xfId="2066"/>
    <cellStyle name="检查单元格 2 4" xfId="2067"/>
    <cellStyle name="检查单元格 2 5" xfId="2068"/>
    <cellStyle name="检查单元格 3" xfId="2069"/>
    <cellStyle name="检查单元格 4" xfId="2070"/>
    <cellStyle name="解释性文本 2" xfId="2071"/>
    <cellStyle name="解释性文本 2 2" xfId="2072"/>
    <cellStyle name="解释性文本 2 2 3 2" xfId="2073"/>
    <cellStyle name="解释性文本 2 3 2" xfId="2074"/>
    <cellStyle name="解释性文本 2 3 3" xfId="2075"/>
    <cellStyle name="解释性文本 2 4" xfId="2076"/>
    <cellStyle name="解释性文本 2 5" xfId="2077"/>
    <cellStyle name="解释性文本 3" xfId="2078"/>
    <cellStyle name="解释性文本 4" xfId="2079"/>
    <cellStyle name="警告文本 2 2" xfId="2080"/>
    <cellStyle name="警告文本 2 3" xfId="2081"/>
    <cellStyle name="样式 1 3 2" xfId="2082"/>
    <cellStyle name="警告文本 2 5 2" xfId="2083"/>
    <cellStyle name="警告文本 4" xfId="2084"/>
    <cellStyle name="链接单元格 2" xfId="2085"/>
    <cellStyle name="链接单元格 2 2" xfId="2086"/>
    <cellStyle name="链接单元格 2 2 2" xfId="2087"/>
    <cellStyle name="样式 1 2 2" xfId="2088"/>
    <cellStyle name="链接单元格 2 2 4" xfId="2089"/>
    <cellStyle name="链接单元格 2 3" xfId="2090"/>
    <cellStyle name="链接单元格 2 3 2" xfId="2091"/>
    <cellStyle name="链接单元格 2 3 3" xfId="2092"/>
    <cellStyle name="链接单元格 2 4" xfId="2093"/>
    <cellStyle name="链接单元格 2 5" xfId="2094"/>
    <cellStyle name="链接单元格 3" xfId="2095"/>
    <cellStyle name="霓付 [0]_97MBO" xfId="2096"/>
    <cellStyle name="烹拳_97MBO" xfId="2097"/>
    <cellStyle name="千分位[0]_ 白土" xfId="2098"/>
    <cellStyle name="千分位_ 白土" xfId="2099"/>
    <cellStyle name="千位[0]_ 应交税金审定表" xfId="2100"/>
    <cellStyle name="千位分隔 2" xfId="2101"/>
    <cellStyle name="千位分隔 2 2" xfId="2102"/>
    <cellStyle name="千位分隔 2 2 2" xfId="2103"/>
    <cellStyle name="千位分隔 2 2 2 2" xfId="2104"/>
    <cellStyle name="千位分隔 2 2 2 2 2" xfId="2105"/>
    <cellStyle name="千位分隔 2 2 2 2 2 2" xfId="2106"/>
    <cellStyle name="千位分隔 2 2 2 2 3" xfId="2107"/>
    <cellStyle name="千位分隔 2 2 2 2 3 2" xfId="2108"/>
    <cellStyle name="千位分隔 2 2 2 3" xfId="2109"/>
    <cellStyle name="千位分隔 2 2 2 3 2" xfId="2110"/>
    <cellStyle name="千位分隔 2 2 2 3 3" xfId="2111"/>
    <cellStyle name="千位分隔 2 2 2 3 4" xfId="2112"/>
    <cellStyle name="千位分隔 2 2 2 4" xfId="2113"/>
    <cellStyle name="千位分隔 2 2 2 4 2" xfId="2114"/>
    <cellStyle name="千位分隔 2 2 2 5" xfId="2115"/>
    <cellStyle name="千位分隔 2 2 2 5 2" xfId="2116"/>
    <cellStyle name="千位分隔 2 2 2 5 3" xfId="2117"/>
    <cellStyle name="千位分隔 2 2 2 6" xfId="2118"/>
    <cellStyle name="千位分隔 2 2 2 6 2" xfId="2119"/>
    <cellStyle name="千位分隔 2 2 2 7" xfId="2120"/>
    <cellStyle name="千位分隔 2 2 3" xfId="2121"/>
    <cellStyle name="千位分隔 2 2 3 2 2" xfId="2122"/>
    <cellStyle name="千位分隔 2 2 3 3" xfId="2123"/>
    <cellStyle name="千位分隔 2 2 3 4" xfId="2124"/>
    <cellStyle name="千位分隔 2 2 4" xfId="2125"/>
    <cellStyle name="强调文字颜色 3 2" xfId="2126"/>
    <cellStyle name="千位分隔 2 2 4 2 2" xfId="2127"/>
    <cellStyle name="强调文字颜色 4 2" xfId="2128"/>
    <cellStyle name="千位分隔 2 2 4 3 2" xfId="2129"/>
    <cellStyle name="千位分隔 2 2 5 2 2" xfId="2130"/>
    <cellStyle name="千位分隔 2 2 6" xfId="2131"/>
    <cellStyle name="千位分隔 2 2 6 2" xfId="2132"/>
    <cellStyle name="千位分隔 2 2 6 3" xfId="2133"/>
    <cellStyle name="千位分隔 2 2 7" xfId="2134"/>
    <cellStyle name="千位分隔 2 3" xfId="2135"/>
    <cellStyle name="千位分隔 2 3 2 2" xfId="2136"/>
    <cellStyle name="千位分隔 2 3 2 2 2" xfId="2137"/>
    <cellStyle name="千位分隔 2 3 2 2 2 2" xfId="2138"/>
    <cellStyle name="千位分隔 2 3 2 2 3" xfId="2139"/>
    <cellStyle name="千位分隔 2 3 2 2 3 2" xfId="2140"/>
    <cellStyle name="千位分隔 2 3 2 2 4" xfId="2141"/>
    <cellStyle name="千位分隔 2 3 2 3" xfId="2142"/>
    <cellStyle name="千位分隔 2 3 2 3 2" xfId="2143"/>
    <cellStyle name="千位分隔 2 3 2 3 2 2" xfId="2144"/>
    <cellStyle name="千位分隔 2 3 2 3 3" xfId="2145"/>
    <cellStyle name="千位分隔 2 3 2 3 3 2" xfId="2146"/>
    <cellStyle name="千位分隔 2 3 2 3 4" xfId="2147"/>
    <cellStyle name="千位分隔 2 3 2 4" xfId="2148"/>
    <cellStyle name="千位分隔 2 3 2 4 2" xfId="2149"/>
    <cellStyle name="千位分隔 2 3 2 5" xfId="2150"/>
    <cellStyle name="千位分隔 2 3 2 5 2" xfId="2151"/>
    <cellStyle name="千位分隔 2 3 3" xfId="2152"/>
    <cellStyle name="千位分隔 2 3 3 2" xfId="2153"/>
    <cellStyle name="千位分隔 2 3 3 2 2" xfId="2154"/>
    <cellStyle name="千位分隔 2 3 3 3" xfId="2155"/>
    <cellStyle name="千位分隔 2 3 3 3 2" xfId="2156"/>
    <cellStyle name="千位分隔 2 3 3 4" xfId="2157"/>
    <cellStyle name="千位分隔 2 3 4" xfId="2158"/>
    <cellStyle name="千位分隔 2 3 4 2" xfId="2159"/>
    <cellStyle name="千位分隔 2 3 4 2 2" xfId="2160"/>
    <cellStyle name="千位分隔 2 3 4 3" xfId="2161"/>
    <cellStyle name="千位分隔 2 3 4 3 2" xfId="2162"/>
    <cellStyle name="千位分隔 2 3 4 4" xfId="2163"/>
    <cellStyle name="千位分隔 2 3 6" xfId="2164"/>
    <cellStyle name="千位分隔 2 3 7" xfId="2165"/>
    <cellStyle name="千位分隔 2 4 2 2 2" xfId="2166"/>
    <cellStyle name="千位分隔 2 4 2 3 2" xfId="2167"/>
    <cellStyle name="千位分隔 2 4 3 2 2" xfId="2168"/>
    <cellStyle name="千位分隔 2 4 3 3 2" xfId="2169"/>
    <cellStyle name="千位分隔 2 5" xfId="2170"/>
    <cellStyle name="千位分隔 2 5 2" xfId="2171"/>
    <cellStyle name="千位分隔 2 5 2 2" xfId="2172"/>
    <cellStyle name="千位分隔 2 5 3" xfId="2173"/>
    <cellStyle name="千位分隔 2 5 3 2" xfId="2174"/>
    <cellStyle name="千位分隔 2 5 4" xfId="2175"/>
    <cellStyle name="千位分隔 2 6" xfId="2176"/>
    <cellStyle name="千位分隔 2 6 2" xfId="2177"/>
    <cellStyle name="千位分隔 2 6 2 2" xfId="2178"/>
    <cellStyle name="千位分隔 2 6 3" xfId="2179"/>
    <cellStyle name="千位分隔 2 6 4" xfId="2180"/>
    <cellStyle name="千位分隔 2 7" xfId="2181"/>
    <cellStyle name="千位分隔 2 7 2" xfId="2182"/>
    <cellStyle name="千位分隔 2 7 2 2" xfId="2183"/>
    <cellStyle name="千位分隔 2 8" xfId="2184"/>
    <cellStyle name="千位分隔 2 8 2" xfId="2185"/>
    <cellStyle name="千位分隔 2 8 3" xfId="2186"/>
    <cellStyle name="千位分隔 2 9" xfId="2187"/>
    <cellStyle name="强调文字颜色 3 2 5" xfId="2188"/>
    <cellStyle name="千位分隔 3 2 2 2" xfId="2189"/>
    <cellStyle name="千位分隔 3 2 2 3" xfId="2190"/>
    <cellStyle name="强调文字颜色 4 2 5" xfId="2191"/>
    <cellStyle name="千位分隔 3 3 2 2" xfId="2192"/>
    <cellStyle name="千位分隔 3 3 3 2" xfId="2193"/>
    <cellStyle name="千位分隔 3 4 2" xfId="2194"/>
    <cellStyle name="强调文字颜色 5 2 5" xfId="2195"/>
    <cellStyle name="千位分隔 3 4 2 2" xfId="2196"/>
    <cellStyle name="千位分隔 3 5 2" xfId="2197"/>
    <cellStyle name="强调文字颜色 6 2 5" xfId="2198"/>
    <cellStyle name="千位分隔 3 5 2 2" xfId="2199"/>
    <cellStyle name="千位分隔 3 6" xfId="2200"/>
    <cellStyle name="千位分隔 3 7" xfId="2201"/>
    <cellStyle name="千位分隔 4 2" xfId="2202"/>
    <cellStyle name="千位分隔 4 2 2" xfId="2203"/>
    <cellStyle name="千位分隔 4 3" xfId="2204"/>
    <cellStyle name="千位分隔 4 3 3" xfId="2205"/>
    <cellStyle name="千位分隔 4 4" xfId="2206"/>
    <cellStyle name="千位分隔 4 4 2" xfId="2207"/>
    <cellStyle name="千位分隔 4 5" xfId="2208"/>
    <cellStyle name="千位分隔 5 3" xfId="2209"/>
    <cellStyle name="千位分隔 5 4" xfId="2210"/>
    <cellStyle name="千位分隔 5 5" xfId="2211"/>
    <cellStyle name="千位分隔 6" xfId="2212"/>
    <cellStyle name="千位分隔 7" xfId="2213"/>
    <cellStyle name="千位分隔 7 2" xfId="2214"/>
    <cellStyle name="千位分隔 7 2 2" xfId="2215"/>
    <cellStyle name="千位分隔 8" xfId="2216"/>
    <cellStyle name="千位分隔 8 2" xfId="2217"/>
    <cellStyle name="千位分隔 8 3" xfId="2218"/>
    <cellStyle name="输入 2 4 2" xfId="2219"/>
    <cellStyle name="千位分隔[0] 2 2 2" xfId="2220"/>
    <cellStyle name="输入 2 5" xfId="2221"/>
    <cellStyle name="千位分隔[0] 2 3" xfId="2222"/>
    <cellStyle name="千位分隔[0] 2 3 2" xfId="2223"/>
    <cellStyle name="输入 2 6" xfId="2224"/>
    <cellStyle name="千位分隔[0] 2 4" xfId="2225"/>
    <cellStyle name="钎霖_laroux" xfId="2226"/>
    <cellStyle name="强调文字颜色 1 2 2 2" xfId="2227"/>
    <cellStyle name="强调文字颜色 1 2 2 3" xfId="2228"/>
    <cellStyle name="强调文字颜色 1 2 2 3 2" xfId="2229"/>
    <cellStyle name="强调文字颜色 1 2 2 4" xfId="2230"/>
    <cellStyle name="强调文字颜色 1 2 3" xfId="2231"/>
    <cellStyle name="强调文字颜色 1 2 3 2" xfId="2232"/>
    <cellStyle name="强调文字颜色 1 2 3 3" xfId="2233"/>
    <cellStyle name="强调文字颜色 1 2 4" xfId="2234"/>
    <cellStyle name="强调文字颜色 1 2 5" xfId="2235"/>
    <cellStyle name="强调文字颜色 1 3" xfId="2236"/>
    <cellStyle name="强调文字颜色 1 4" xfId="2237"/>
    <cellStyle name="强调文字颜色 2 2 2" xfId="2238"/>
    <cellStyle name="强调文字颜色 2 2 2 3 2" xfId="2239"/>
    <cellStyle name="强调文字颜色 2 2 2 4" xfId="2240"/>
    <cellStyle name="强调文字颜色 2 2 3" xfId="2241"/>
    <cellStyle name="强调文字颜色 2 2 4" xfId="2242"/>
    <cellStyle name="强调文字颜色 2 2 5" xfId="2243"/>
    <cellStyle name="强调文字颜色 2 3" xfId="2244"/>
    <cellStyle name="强调文字颜色 2 4" xfId="2245"/>
    <cellStyle name="强调文字颜色 3 2 2" xfId="2246"/>
    <cellStyle name="强调文字颜色 3 2 2 2" xfId="2247"/>
    <cellStyle name="强调文字颜色 3 2 2 3" xfId="2248"/>
    <cellStyle name="强调文字颜色 3 2 2 4" xfId="2249"/>
    <cellStyle name="强调文字颜色 3 2 3" xfId="2250"/>
    <cellStyle name="强调文字颜色 3 2 3 2" xfId="2251"/>
    <cellStyle name="强调文字颜色 3 3" xfId="2252"/>
    <cellStyle name="强调文字颜色 3 4" xfId="2253"/>
    <cellStyle name="强调文字颜色 4 2 2" xfId="2254"/>
    <cellStyle name="强调文字颜色 4 2 2 2" xfId="2255"/>
    <cellStyle name="强调文字颜色 4 2 2 3" xfId="2256"/>
    <cellStyle name="强调文字颜色 4 2 2 4" xfId="2257"/>
    <cellStyle name="强调文字颜色 4 2 3" xfId="2258"/>
    <cellStyle name="强调文字颜色 4 2 3 2" xfId="2259"/>
    <cellStyle name="强调文字颜色 4 2 3 3" xfId="2260"/>
    <cellStyle name="强调文字颜色 4 2 4" xfId="2261"/>
    <cellStyle name="强调文字颜色 4 3" xfId="2262"/>
    <cellStyle name="强调文字颜色 4 4" xfId="2263"/>
    <cellStyle name="强调文字颜色 5 2" xfId="2264"/>
    <cellStyle name="强调文字颜色 5 2 2 2" xfId="2265"/>
    <cellStyle name="强调文字颜色 5 2 2 3" xfId="2266"/>
    <cellStyle name="强调文字颜色 5 2 2 3 2" xfId="2267"/>
    <cellStyle name="强调文字颜色 5 2 2 4" xfId="2268"/>
    <cellStyle name="强调文字颜色 5 2 4" xfId="2269"/>
    <cellStyle name="强调文字颜色 5 3" xfId="2270"/>
    <cellStyle name="强调文字颜色 5 4" xfId="2271"/>
    <cellStyle name="强调文字颜色 6 2" xfId="2272"/>
    <cellStyle name="强调文字颜色 6 2 2" xfId="2273"/>
    <cellStyle name="强调文字颜色 6 2 2 2" xfId="2274"/>
    <cellStyle name="强调文字颜色 6 2 2 3" xfId="2275"/>
    <cellStyle name="强调文字颜色 6 2 2 3 2" xfId="2276"/>
    <cellStyle name="强调文字颜色 6 2 2 4" xfId="2277"/>
    <cellStyle name="强调文字颜色 6 2 3 2" xfId="2278"/>
    <cellStyle name="强调文字颜色 6 2 4" xfId="2279"/>
    <cellStyle name="强调文字颜色 6 3" xfId="2280"/>
    <cellStyle name="强调文字颜色 6 4" xfId="2281"/>
    <cellStyle name="适中 2 2 3" xfId="2282"/>
    <cellStyle name="适中 2 2 4" xfId="2283"/>
    <cellStyle name="适中 2 3 2" xfId="2284"/>
    <cellStyle name="适中 2 3 3" xfId="2285"/>
    <cellStyle name="适中 2 4" xfId="2286"/>
    <cellStyle name="适中 2 5" xfId="2287"/>
    <cellStyle name="适中 4" xfId="2288"/>
    <cellStyle name="输出 2" xfId="2289"/>
    <cellStyle name="输出 2 2" xfId="2290"/>
    <cellStyle name="输出 2 2 3 3" xfId="2291"/>
    <cellStyle name="输出 2 3 3 2" xfId="2292"/>
    <cellStyle name="输出 2 4" xfId="2293"/>
    <cellStyle name="输出 2 4 2" xfId="2294"/>
    <cellStyle name="输出 2 5" xfId="2295"/>
    <cellStyle name="输出 2 6" xfId="2296"/>
    <cellStyle name="输出 3" xfId="2297"/>
    <cellStyle name="输出 4" xfId="2298"/>
    <cellStyle name="输入 2 2" xfId="2299"/>
    <cellStyle name="输入 2 2 2" xfId="2300"/>
    <cellStyle name="输入 2 2 2 2" xfId="2301"/>
    <cellStyle name="输入 2 2 3" xfId="2302"/>
    <cellStyle name="输入 2 2 3 2" xfId="2303"/>
    <cellStyle name="输入 2 2 3 3" xfId="2304"/>
    <cellStyle name="输入 2 2 4" xfId="2305"/>
    <cellStyle name="输入 2 2 5" xfId="2306"/>
    <cellStyle name="输入 2 3" xfId="2307"/>
    <cellStyle name="输入 2 3 2" xfId="2308"/>
    <cellStyle name="输入 2 3 2 2" xfId="2309"/>
    <cellStyle name="输入 2 3 3" xfId="2310"/>
    <cellStyle name="输入 2 3 3 2" xfId="2311"/>
    <cellStyle name="输入 2 3 4" xfId="2312"/>
    <cellStyle name="输入 4" xfId="2313"/>
    <cellStyle name="一般_NEGS" xfId="2314"/>
    <cellStyle name="注释 2" xfId="2315"/>
    <cellStyle name="注释 2 2 2" xfId="2316"/>
    <cellStyle name="注释 2 2 3" xfId="2317"/>
    <cellStyle name="注释 2 2 4" xfId="2318"/>
    <cellStyle name="注释 2 2 5" xfId="2319"/>
    <cellStyle name="注释 2 3" xfId="2320"/>
    <cellStyle name="注释 2 3 2" xfId="2321"/>
    <cellStyle name="注释 2 4" xfId="2322"/>
    <cellStyle name="注释 2 5" xfId="2323"/>
    <cellStyle name="注释 2 7" xfId="2324"/>
    <cellStyle name="注释 4" xfId="2325"/>
    <cellStyle name="资产" xfId="2326"/>
    <cellStyle name="资产 2" xfId="2327"/>
    <cellStyle name="资产 2 4" xfId="2328"/>
    <cellStyle name="资产 3" xfId="2329"/>
    <cellStyle name="콤마 [0]_BOILER-CO1" xfId="2330"/>
    <cellStyle name="콤마_BOILER-CO1" xfId="2331"/>
    <cellStyle name="통화_BOILER-CO1" xfId="2332"/>
    <cellStyle name="표준_0N-HANDLING " xfId="23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76"/>
      <c r="B1" s="476"/>
      <c r="C1" s="476"/>
      <c r="D1" s="476"/>
      <c r="E1" s="476"/>
      <c r="F1" s="476"/>
      <c r="G1" s="476"/>
      <c r="H1" s="476"/>
      <c r="I1" s="476"/>
    </row>
    <row r="2" ht="3" hidden="1" customHeight="1" spans="1:9">
      <c r="A2" s="476"/>
      <c r="B2" s="476"/>
      <c r="C2" s="476"/>
      <c r="D2" s="476"/>
      <c r="E2" s="476"/>
      <c r="F2" s="476"/>
      <c r="G2" s="476"/>
      <c r="H2" s="476"/>
      <c r="I2" s="476"/>
    </row>
    <row r="3" ht="3" customHeight="1" spans="1:9">
      <c r="A3" s="476"/>
      <c r="B3" s="476"/>
      <c r="C3" s="476"/>
      <c r="D3" s="476"/>
      <c r="E3" s="476"/>
      <c r="F3" s="476"/>
      <c r="G3" s="476"/>
      <c r="H3" s="476"/>
      <c r="I3" s="476"/>
    </row>
    <row r="4" ht="3.75" customHeight="1" spans="1:9">
      <c r="A4" s="476"/>
      <c r="B4" s="476"/>
      <c r="C4" s="476"/>
      <c r="D4" s="476"/>
      <c r="E4" s="476"/>
      <c r="F4" s="476"/>
      <c r="G4" s="476"/>
      <c r="H4" s="476"/>
      <c r="I4" s="476"/>
    </row>
    <row r="5" ht="17.4" spans="1:9">
      <c r="A5" s="477" t="s">
        <v>0</v>
      </c>
      <c r="B5" s="478"/>
      <c r="C5" s="478"/>
      <c r="D5" s="478"/>
      <c r="E5" s="478"/>
      <c r="F5" s="478"/>
      <c r="G5" s="478"/>
      <c r="H5" s="478"/>
      <c r="I5" s="478"/>
    </row>
    <row r="6" ht="13.5" customHeight="1" spans="1:9">
      <c r="A6" s="479"/>
      <c r="B6" s="480" t="s">
        <v>1</v>
      </c>
      <c r="C6" s="481"/>
      <c r="D6" s="481"/>
      <c r="E6" s="481"/>
      <c r="F6" s="481"/>
      <c r="G6" s="482"/>
      <c r="H6" s="481"/>
      <c r="I6" s="481"/>
    </row>
    <row r="7" ht="13.5" customHeight="1" spans="1:9">
      <c r="A7" s="483"/>
      <c r="B7" s="484" t="s">
        <v>2</v>
      </c>
      <c r="C7" s="484"/>
      <c r="D7" s="476"/>
      <c r="E7" s="485"/>
      <c r="F7" s="485"/>
      <c r="G7" s="486"/>
      <c r="H7" s="485"/>
      <c r="I7" s="485"/>
    </row>
    <row r="8" spans="1:9">
      <c r="A8" s="487"/>
      <c r="B8" s="488" t="s">
        <v>3</v>
      </c>
      <c r="C8" s="488" t="s">
        <v>4</v>
      </c>
      <c r="D8" s="488" t="s">
        <v>5</v>
      </c>
      <c r="E8" s="489" t="s">
        <v>6</v>
      </c>
      <c r="F8" s="490" t="s">
        <v>7</v>
      </c>
      <c r="G8" s="491"/>
      <c r="H8" s="481"/>
      <c r="I8" s="481"/>
    </row>
    <row r="9" spans="1:9">
      <c r="A9" s="479"/>
      <c r="B9" s="481"/>
      <c r="C9" s="492" t="s">
        <v>8</v>
      </c>
      <c r="D9" s="492"/>
      <c r="E9" s="492"/>
      <c r="F9" s="481"/>
      <c r="G9" s="493" t="s">
        <v>9</v>
      </c>
      <c r="H9" s="493"/>
      <c r="I9" s="493"/>
    </row>
    <row r="10" spans="1:9">
      <c r="A10" s="479"/>
      <c r="B10" s="476"/>
      <c r="C10" s="494" t="s">
        <v>10</v>
      </c>
      <c r="D10" s="494" t="s">
        <v>11</v>
      </c>
      <c r="E10" s="494" t="s">
        <v>12</v>
      </c>
      <c r="F10" s="490"/>
      <c r="G10" s="495" t="s">
        <v>13</v>
      </c>
      <c r="H10" s="495"/>
      <c r="I10" s="495" t="s">
        <v>14</v>
      </c>
    </row>
    <row r="11" spans="1:9">
      <c r="A11" s="479"/>
      <c r="B11" s="481"/>
      <c r="C11" s="496"/>
      <c r="D11" s="496"/>
      <c r="E11" s="494" t="s">
        <v>15</v>
      </c>
      <c r="F11" s="490"/>
      <c r="G11" s="495"/>
      <c r="H11" s="495"/>
      <c r="I11" s="495" t="s">
        <v>16</v>
      </c>
    </row>
    <row r="12" spans="1:9">
      <c r="A12" s="479"/>
      <c r="B12" s="481"/>
      <c r="C12" s="496"/>
      <c r="D12" s="496"/>
      <c r="E12" s="494" t="s">
        <v>17</v>
      </c>
      <c r="F12" s="490"/>
      <c r="G12" s="495"/>
      <c r="H12" s="495"/>
      <c r="I12" s="495" t="s">
        <v>18</v>
      </c>
    </row>
    <row r="13" spans="1:9">
      <c r="A13" s="479"/>
      <c r="B13" s="481"/>
      <c r="C13" s="496"/>
      <c r="D13" s="494" t="s">
        <v>19</v>
      </c>
      <c r="E13" s="494" t="s">
        <v>20</v>
      </c>
      <c r="F13" s="490"/>
      <c r="G13" s="495"/>
      <c r="H13" s="495"/>
      <c r="I13" s="495" t="s">
        <v>21</v>
      </c>
    </row>
    <row r="14" spans="1:9">
      <c r="A14" s="479"/>
      <c r="B14" s="481"/>
      <c r="C14" s="496"/>
      <c r="D14" s="497"/>
      <c r="E14" s="494" t="s">
        <v>22</v>
      </c>
      <c r="F14" s="490"/>
      <c r="G14" s="495"/>
      <c r="H14" s="495"/>
      <c r="I14" s="495" t="s">
        <v>23</v>
      </c>
    </row>
    <row r="15" spans="1:9">
      <c r="A15" s="479"/>
      <c r="B15" s="481"/>
      <c r="C15" s="496"/>
      <c r="D15" s="497"/>
      <c r="E15" s="494" t="s">
        <v>24</v>
      </c>
      <c r="F15" s="481"/>
      <c r="G15" s="495"/>
      <c r="H15" s="495"/>
      <c r="I15" s="495" t="s">
        <v>25</v>
      </c>
    </row>
    <row r="16" spans="1:9">
      <c r="A16" s="479"/>
      <c r="B16" s="481"/>
      <c r="C16" s="496"/>
      <c r="D16" s="494" t="s">
        <v>26</v>
      </c>
      <c r="E16" s="497"/>
      <c r="F16" s="481"/>
      <c r="G16" s="495"/>
      <c r="H16" s="495"/>
      <c r="I16" s="495" t="s">
        <v>27</v>
      </c>
    </row>
    <row r="17" spans="1:9">
      <c r="A17" s="479"/>
      <c r="B17" s="481"/>
      <c r="C17" s="496"/>
      <c r="D17" s="494" t="s">
        <v>28</v>
      </c>
      <c r="E17" s="497"/>
      <c r="F17" s="481"/>
      <c r="G17" s="495"/>
      <c r="H17" s="495"/>
      <c r="I17" s="495" t="s">
        <v>29</v>
      </c>
    </row>
    <row r="18" spans="1:9">
      <c r="A18" s="479"/>
      <c r="B18" s="481"/>
      <c r="C18" s="496"/>
      <c r="D18" s="494" t="s">
        <v>30</v>
      </c>
      <c r="E18" s="497"/>
      <c r="F18" s="481"/>
      <c r="G18" s="495"/>
      <c r="H18" s="495"/>
      <c r="I18" s="495" t="s">
        <v>31</v>
      </c>
    </row>
    <row r="19" spans="1:9">
      <c r="A19" s="479"/>
      <c r="B19" s="481"/>
      <c r="C19" s="496"/>
      <c r="D19" s="494" t="s">
        <v>32</v>
      </c>
      <c r="E19" s="497"/>
      <c r="F19" s="481"/>
      <c r="G19" s="495"/>
      <c r="H19" s="495"/>
      <c r="I19" s="495" t="s">
        <v>33</v>
      </c>
    </row>
    <row r="20" spans="1:9">
      <c r="A20" s="479"/>
      <c r="B20" s="481"/>
      <c r="C20" s="496"/>
      <c r="D20" s="494" t="s">
        <v>34</v>
      </c>
      <c r="E20" s="497"/>
      <c r="F20" s="481"/>
      <c r="G20" s="495"/>
      <c r="H20" s="495"/>
      <c r="I20" s="495" t="s">
        <v>35</v>
      </c>
    </row>
    <row r="21" spans="1:9">
      <c r="A21" s="479"/>
      <c r="B21" s="481"/>
      <c r="C21" s="496"/>
      <c r="D21" s="494" t="s">
        <v>36</v>
      </c>
      <c r="E21" s="497"/>
      <c r="F21" s="481"/>
      <c r="G21" s="495"/>
      <c r="H21" s="495"/>
      <c r="I21" s="495" t="s">
        <v>37</v>
      </c>
    </row>
    <row r="22" spans="1:9">
      <c r="A22" s="479"/>
      <c r="B22" s="481"/>
      <c r="C22" s="496"/>
      <c r="D22" s="494" t="s">
        <v>38</v>
      </c>
      <c r="E22" s="494" t="s">
        <v>39</v>
      </c>
      <c r="F22" s="481"/>
      <c r="G22" s="495"/>
      <c r="H22" s="495"/>
      <c r="I22" s="495"/>
    </row>
    <row r="23" spans="1:9">
      <c r="A23" s="479"/>
      <c r="B23" s="481"/>
      <c r="C23" s="496"/>
      <c r="D23" s="494"/>
      <c r="E23" s="494" t="s">
        <v>40</v>
      </c>
      <c r="F23" s="481"/>
      <c r="G23" s="495"/>
      <c r="H23" s="495"/>
      <c r="I23" s="495"/>
    </row>
    <row r="24" spans="1:9">
      <c r="A24" s="479"/>
      <c r="B24" s="481"/>
      <c r="C24" s="496"/>
      <c r="D24" s="494"/>
      <c r="E24" s="494" t="s">
        <v>41</v>
      </c>
      <c r="F24" s="481"/>
      <c r="G24" s="495" t="s">
        <v>42</v>
      </c>
      <c r="H24" s="495"/>
      <c r="I24" s="495" t="s">
        <v>43</v>
      </c>
    </row>
    <row r="25" spans="1:9">
      <c r="A25" s="479"/>
      <c r="B25" s="481"/>
      <c r="C25" s="496"/>
      <c r="D25" s="494"/>
      <c r="E25" s="494" t="s">
        <v>44</v>
      </c>
      <c r="F25" s="481"/>
      <c r="G25" s="495"/>
      <c r="H25" s="495"/>
      <c r="I25" s="495" t="s">
        <v>45</v>
      </c>
    </row>
    <row r="26" spans="1:9">
      <c r="A26" s="479"/>
      <c r="B26" s="481"/>
      <c r="C26" s="496"/>
      <c r="D26" s="494"/>
      <c r="E26" s="494" t="s">
        <v>46</v>
      </c>
      <c r="F26" s="481"/>
      <c r="G26" s="495"/>
      <c r="H26" s="495"/>
      <c r="I26" s="495" t="s">
        <v>47</v>
      </c>
    </row>
    <row r="27" spans="1:9">
      <c r="A27" s="479"/>
      <c r="B27" s="481"/>
      <c r="C27" s="496"/>
      <c r="D27" s="494"/>
      <c r="E27" s="494" t="s">
        <v>48</v>
      </c>
      <c r="F27" s="481"/>
      <c r="G27" s="495"/>
      <c r="H27" s="495"/>
      <c r="I27" s="495" t="s">
        <v>49</v>
      </c>
    </row>
    <row r="28" spans="1:9">
      <c r="A28" s="479"/>
      <c r="B28" s="481"/>
      <c r="C28" s="496"/>
      <c r="D28" s="494"/>
      <c r="E28" s="494" t="s">
        <v>50</v>
      </c>
      <c r="F28" s="481"/>
      <c r="G28" s="495"/>
      <c r="H28" s="495"/>
      <c r="I28" s="495" t="s">
        <v>51</v>
      </c>
    </row>
    <row r="29" spans="1:9">
      <c r="A29" s="479"/>
      <c r="B29" s="481"/>
      <c r="C29" s="496"/>
      <c r="D29" s="494"/>
      <c r="E29" s="494" t="s">
        <v>52</v>
      </c>
      <c r="F29" s="481"/>
      <c r="G29" s="495"/>
      <c r="H29" s="495"/>
      <c r="I29" s="495" t="s">
        <v>53</v>
      </c>
    </row>
    <row r="30" spans="1:9">
      <c r="A30" s="479"/>
      <c r="B30" s="481"/>
      <c r="C30" s="496"/>
      <c r="D30" s="494"/>
      <c r="E30" s="494" t="s">
        <v>54</v>
      </c>
      <c r="F30" s="481"/>
      <c r="G30" s="495"/>
      <c r="H30" s="495"/>
      <c r="I30" s="495" t="s">
        <v>55</v>
      </c>
    </row>
    <row r="31" spans="1:9">
      <c r="A31" s="479"/>
      <c r="B31" s="481"/>
      <c r="C31" s="496"/>
      <c r="D31" s="494"/>
      <c r="E31" s="494" t="s">
        <v>56</v>
      </c>
      <c r="F31" s="481"/>
      <c r="G31" s="476"/>
      <c r="H31" s="476"/>
      <c r="I31" s="476"/>
    </row>
    <row r="32" spans="1:9">
      <c r="A32" s="479"/>
      <c r="B32" s="481"/>
      <c r="C32" s="496"/>
      <c r="D32" s="494"/>
      <c r="E32" s="494" t="s">
        <v>57</v>
      </c>
      <c r="F32" s="481"/>
      <c r="G32" s="481"/>
      <c r="H32" s="481"/>
      <c r="I32" s="481"/>
    </row>
    <row r="33" spans="1:9">
      <c r="A33" s="479"/>
      <c r="B33" s="481"/>
      <c r="C33" s="496"/>
      <c r="D33" s="494"/>
      <c r="E33" s="494" t="s">
        <v>58</v>
      </c>
      <c r="F33" s="481"/>
      <c r="G33" s="481"/>
      <c r="H33" s="481"/>
      <c r="I33" s="481"/>
    </row>
    <row r="34" spans="1:9">
      <c r="A34" s="479"/>
      <c r="B34" s="481"/>
      <c r="C34" s="496"/>
      <c r="D34" s="494"/>
      <c r="E34" s="494" t="s">
        <v>59</v>
      </c>
      <c r="F34" s="481"/>
      <c r="G34" s="481"/>
      <c r="H34" s="481"/>
      <c r="I34" s="481"/>
    </row>
    <row r="35" spans="1:9">
      <c r="A35" s="479"/>
      <c r="B35" s="481"/>
      <c r="C35" s="496"/>
      <c r="D35" s="494"/>
      <c r="E35" s="494" t="s">
        <v>60</v>
      </c>
      <c r="F35" s="481"/>
      <c r="G35" s="481"/>
      <c r="H35" s="481"/>
      <c r="I35" s="481"/>
    </row>
    <row r="36" spans="1:9">
      <c r="A36" s="479"/>
      <c r="B36" s="481"/>
      <c r="C36" s="496"/>
      <c r="D36" s="494"/>
      <c r="E36" s="494" t="s">
        <v>61</v>
      </c>
      <c r="F36" s="481"/>
      <c r="G36" s="481"/>
      <c r="H36" s="481"/>
      <c r="I36" s="481"/>
    </row>
    <row r="37" spans="1:9">
      <c r="A37" s="479"/>
      <c r="B37" s="481"/>
      <c r="C37" s="496"/>
      <c r="D37" s="494"/>
      <c r="E37" s="494" t="s">
        <v>62</v>
      </c>
      <c r="F37" s="481"/>
      <c r="G37" s="481"/>
      <c r="H37" s="481"/>
      <c r="I37" s="481"/>
    </row>
    <row r="38" spans="1:9">
      <c r="A38" s="479"/>
      <c r="B38" s="476"/>
      <c r="C38" s="497"/>
      <c r="D38" s="494" t="s">
        <v>63</v>
      </c>
      <c r="E38" s="497"/>
      <c r="F38" s="476"/>
      <c r="G38" s="476"/>
      <c r="H38" s="476"/>
      <c r="I38" s="476"/>
    </row>
    <row r="39" spans="1:9">
      <c r="A39" s="479"/>
      <c r="B39" s="476"/>
      <c r="C39" s="497"/>
      <c r="D39" s="494" t="s">
        <v>64</v>
      </c>
      <c r="E39" s="494"/>
      <c r="F39" s="476"/>
      <c r="G39" s="476"/>
      <c r="H39" s="476"/>
      <c r="I39" s="476"/>
    </row>
    <row r="40" spans="1:9">
      <c r="A40" s="479"/>
      <c r="B40" s="481"/>
      <c r="C40" s="494" t="s">
        <v>65</v>
      </c>
      <c r="D40" s="494" t="s">
        <v>66</v>
      </c>
      <c r="E40" s="494" t="s">
        <v>20</v>
      </c>
      <c r="F40" s="498"/>
      <c r="G40" s="476"/>
      <c r="H40" s="476"/>
      <c r="I40" s="476"/>
    </row>
    <row r="41" spans="1:9">
      <c r="A41" s="479"/>
      <c r="B41" s="476"/>
      <c r="C41" s="497"/>
      <c r="D41" s="494"/>
      <c r="E41" s="494" t="s">
        <v>22</v>
      </c>
      <c r="F41" s="490"/>
      <c r="G41" s="476"/>
      <c r="H41" s="476"/>
      <c r="I41" s="476"/>
    </row>
    <row r="42" spans="1:9">
      <c r="A42" s="479"/>
      <c r="B42" s="481"/>
      <c r="C42" s="497"/>
      <c r="D42" s="494"/>
      <c r="E42" s="494" t="s">
        <v>67</v>
      </c>
      <c r="F42" s="498"/>
      <c r="G42" s="481"/>
      <c r="H42" s="481"/>
      <c r="I42" s="481"/>
    </row>
    <row r="43" spans="1:9">
      <c r="A43" s="479"/>
      <c r="B43" s="481"/>
      <c r="C43" s="496"/>
      <c r="D43" s="494" t="s">
        <v>68</v>
      </c>
      <c r="E43" s="494"/>
      <c r="F43" s="498"/>
      <c r="G43" s="481"/>
      <c r="H43" s="481"/>
      <c r="I43" s="481"/>
    </row>
    <row r="44" ht="14.25" customHeight="1" spans="1:9">
      <c r="A44" s="479"/>
      <c r="B44" s="481"/>
      <c r="C44" s="496"/>
      <c r="D44" s="494" t="s">
        <v>69</v>
      </c>
      <c r="E44" s="494"/>
      <c r="F44" s="498"/>
      <c r="G44" s="481"/>
      <c r="H44" s="481"/>
      <c r="I44" s="481"/>
    </row>
    <row r="45" ht="14.25" customHeight="1" spans="1:9">
      <c r="A45" s="479"/>
      <c r="B45" s="481"/>
      <c r="C45" s="496"/>
      <c r="D45" s="494" t="s">
        <v>70</v>
      </c>
      <c r="E45" s="494"/>
      <c r="F45" s="498"/>
      <c r="G45" s="481"/>
      <c r="H45" s="481"/>
      <c r="I45" s="481"/>
    </row>
    <row r="46" ht="14.25" customHeight="1" spans="1:9">
      <c r="A46" s="479"/>
      <c r="B46" s="481"/>
      <c r="C46" s="496"/>
      <c r="D46" s="494" t="s">
        <v>71</v>
      </c>
      <c r="E46" s="494"/>
      <c r="F46" s="498"/>
      <c r="G46" s="481"/>
      <c r="H46" s="499"/>
      <c r="I46" s="499"/>
    </row>
    <row r="47" spans="1:9">
      <c r="A47" s="500"/>
      <c r="B47" s="481"/>
      <c r="C47" s="476"/>
      <c r="D47" s="494" t="s">
        <v>72</v>
      </c>
      <c r="E47" s="494" t="s">
        <v>73</v>
      </c>
      <c r="F47" s="481"/>
      <c r="G47" s="499"/>
      <c r="H47" s="499"/>
      <c r="I47" s="499"/>
    </row>
    <row r="48" spans="1:9">
      <c r="A48" s="500"/>
      <c r="B48" s="481"/>
      <c r="C48" s="476"/>
      <c r="D48" s="494"/>
      <c r="E48" s="494" t="s">
        <v>74</v>
      </c>
      <c r="F48" s="481"/>
      <c r="G48" s="499"/>
      <c r="H48" s="499"/>
      <c r="I48" s="499"/>
    </row>
    <row r="49" spans="1:9">
      <c r="A49" s="500"/>
      <c r="B49" s="481"/>
      <c r="C49" s="476"/>
      <c r="D49" s="494"/>
      <c r="E49" s="494" t="s">
        <v>75</v>
      </c>
      <c r="F49" s="481"/>
      <c r="G49" s="499"/>
      <c r="H49" s="499"/>
      <c r="I49" s="499"/>
    </row>
    <row r="50" spans="1:9">
      <c r="A50" s="500"/>
      <c r="B50" s="481"/>
      <c r="C50" s="476"/>
      <c r="D50" s="494"/>
      <c r="E50" s="494" t="s">
        <v>76</v>
      </c>
      <c r="F50" s="481"/>
      <c r="G50" s="499"/>
      <c r="H50" s="499"/>
      <c r="I50" s="499"/>
    </row>
    <row r="51" spans="1:9">
      <c r="A51" s="500"/>
      <c r="B51" s="481"/>
      <c r="C51" s="476"/>
      <c r="D51" s="494"/>
      <c r="E51" s="494" t="s">
        <v>77</v>
      </c>
      <c r="F51" s="481"/>
      <c r="G51" s="499"/>
      <c r="H51" s="499"/>
      <c r="I51" s="499"/>
    </row>
    <row r="52" spans="1:9">
      <c r="A52" s="500"/>
      <c r="B52" s="481"/>
      <c r="C52" s="476"/>
      <c r="D52" s="494"/>
      <c r="E52" s="494" t="s">
        <v>78</v>
      </c>
      <c r="F52" s="481"/>
      <c r="G52" s="499"/>
      <c r="H52" s="499"/>
      <c r="I52" s="499"/>
    </row>
    <row r="53" spans="1:9">
      <c r="A53" s="500"/>
      <c r="B53" s="481"/>
      <c r="C53" s="476"/>
      <c r="D53" s="494"/>
      <c r="E53" s="494" t="s">
        <v>79</v>
      </c>
      <c r="F53" s="481"/>
      <c r="G53" s="499"/>
      <c r="H53" s="499"/>
      <c r="I53" s="499"/>
    </row>
    <row r="54" spans="1:9">
      <c r="A54" s="500"/>
      <c r="B54" s="481"/>
      <c r="C54" s="496"/>
      <c r="D54" s="494" t="s">
        <v>80</v>
      </c>
      <c r="E54" s="494" t="s">
        <v>81</v>
      </c>
      <c r="F54" s="481"/>
      <c r="G54" s="499"/>
      <c r="H54" s="499"/>
      <c r="I54" s="476"/>
    </row>
    <row r="55" spans="1:9">
      <c r="A55" s="500"/>
      <c r="B55" s="481"/>
      <c r="C55" s="496"/>
      <c r="D55" s="494"/>
      <c r="E55" s="494" t="s">
        <v>82</v>
      </c>
      <c r="F55" s="481"/>
      <c r="G55" s="476"/>
      <c r="H55" s="476"/>
      <c r="I55" s="476"/>
    </row>
    <row r="56" spans="1:9">
      <c r="A56" s="476"/>
      <c r="B56" s="481"/>
      <c r="C56" s="494"/>
      <c r="D56" s="494" t="s">
        <v>83</v>
      </c>
      <c r="E56" s="494"/>
      <c r="F56" s="481"/>
      <c r="G56" s="476"/>
      <c r="H56" s="476"/>
      <c r="I56" s="476"/>
    </row>
    <row r="57" spans="1:9">
      <c r="A57" s="476"/>
      <c r="B57" s="481"/>
      <c r="C57" s="494"/>
      <c r="D57" s="494" t="s">
        <v>84</v>
      </c>
      <c r="E57" s="494"/>
      <c r="F57" s="481"/>
      <c r="G57" s="476"/>
      <c r="H57" s="476"/>
      <c r="I57" s="476"/>
    </row>
    <row r="58" spans="1:9">
      <c r="A58" s="476"/>
      <c r="B58" s="481"/>
      <c r="C58" s="494"/>
      <c r="D58" s="494" t="s">
        <v>85</v>
      </c>
      <c r="E58" s="494"/>
      <c r="F58" s="481"/>
      <c r="G58" s="476"/>
      <c r="H58" s="476"/>
      <c r="I58" s="499"/>
    </row>
    <row r="59" spans="1:9">
      <c r="A59" s="476"/>
      <c r="B59" s="481"/>
      <c r="C59" s="494"/>
      <c r="D59" s="494" t="s">
        <v>86</v>
      </c>
      <c r="E59" s="494"/>
      <c r="F59" s="481"/>
      <c r="G59" s="499"/>
      <c r="H59" s="499"/>
      <c r="I59" s="499"/>
    </row>
    <row r="60" spans="1:9">
      <c r="A60" s="500"/>
      <c r="B60" s="481"/>
      <c r="C60" s="476"/>
      <c r="D60" s="494" t="s">
        <v>87</v>
      </c>
      <c r="E60" s="494" t="s">
        <v>88</v>
      </c>
      <c r="F60" s="481"/>
      <c r="G60" s="499"/>
      <c r="H60" s="499"/>
      <c r="I60" s="476"/>
    </row>
    <row r="61" spans="1:9">
      <c r="A61" s="500"/>
      <c r="B61" s="481"/>
      <c r="C61" s="476"/>
      <c r="D61" s="494"/>
      <c r="E61" s="494" t="s">
        <v>89</v>
      </c>
      <c r="F61" s="481"/>
      <c r="G61" s="499"/>
      <c r="H61" s="499"/>
      <c r="I61" s="476"/>
    </row>
    <row r="62" spans="1:9">
      <c r="A62" s="500"/>
      <c r="B62" s="481"/>
      <c r="C62" s="476"/>
      <c r="D62" s="494"/>
      <c r="E62" s="494" t="s">
        <v>90</v>
      </c>
      <c r="F62" s="499"/>
      <c r="G62" s="476"/>
      <c r="H62" s="476"/>
      <c r="I62" s="476"/>
    </row>
    <row r="63" spans="1:9">
      <c r="A63" s="476"/>
      <c r="B63" s="481"/>
      <c r="C63" s="476"/>
      <c r="D63" s="494" t="s">
        <v>91</v>
      </c>
      <c r="E63" s="494"/>
      <c r="F63" s="499"/>
      <c r="G63" s="476"/>
      <c r="H63" s="476"/>
      <c r="I63" s="476"/>
    </row>
    <row r="64" spans="1:9">
      <c r="A64" s="476"/>
      <c r="B64" s="481"/>
      <c r="C64" s="476"/>
      <c r="D64" s="494" t="s">
        <v>92</v>
      </c>
      <c r="E64" s="494"/>
      <c r="F64" s="499"/>
      <c r="G64" s="476"/>
      <c r="H64" s="476"/>
      <c r="I64" s="476"/>
    </row>
    <row r="65" spans="1:9">
      <c r="A65" s="476"/>
      <c r="B65" s="499"/>
      <c r="C65" s="476"/>
      <c r="D65" s="494" t="s">
        <v>93</v>
      </c>
      <c r="E65" s="494"/>
      <c r="F65" s="499"/>
      <c r="G65" s="476"/>
      <c r="H65" s="476"/>
      <c r="I65" s="476"/>
    </row>
    <row r="66" spans="1:9">
      <c r="A66" s="476"/>
      <c r="B66" s="476"/>
      <c r="C66" s="476"/>
      <c r="D66" s="494" t="s">
        <v>94</v>
      </c>
      <c r="E66" s="494"/>
      <c r="F66" s="476"/>
      <c r="G66" s="476"/>
      <c r="H66" s="476"/>
      <c r="I66" s="476"/>
    </row>
    <row r="67" spans="1:9">
      <c r="A67" s="476"/>
      <c r="B67" s="476"/>
      <c r="C67" s="476"/>
      <c r="D67" s="494" t="s">
        <v>95</v>
      </c>
      <c r="E67" s="494" t="s">
        <v>96</v>
      </c>
      <c r="F67" s="476"/>
      <c r="G67" s="476"/>
      <c r="H67" s="476"/>
      <c r="I67" s="476"/>
    </row>
    <row r="68" spans="1:9">
      <c r="A68" s="476"/>
      <c r="B68" s="476"/>
      <c r="C68" s="476"/>
      <c r="D68" s="497"/>
      <c r="E68" s="494" t="s">
        <v>97</v>
      </c>
      <c r="F68" s="476"/>
      <c r="G68" s="476"/>
      <c r="H68" s="476"/>
      <c r="I68" s="476"/>
    </row>
    <row r="69" spans="1:9">
      <c r="A69" s="476"/>
      <c r="B69" s="476"/>
      <c r="C69" s="476"/>
      <c r="D69" s="497"/>
      <c r="E69" s="494" t="s">
        <v>98</v>
      </c>
      <c r="F69" s="476"/>
      <c r="G69" s="476"/>
      <c r="H69" s="476"/>
      <c r="I69" s="476"/>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861111111111" header="0" footer="0.519444444444444"/>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73" t="s">
        <v>28</v>
      </c>
      <c r="B5" s="473" t="s">
        <v>30</v>
      </c>
      <c r="C5" s="473" t="s">
        <v>32</v>
      </c>
      <c r="D5" s="473" t="s">
        <v>39</v>
      </c>
      <c r="E5" s="473" t="s">
        <v>99</v>
      </c>
    </row>
    <row r="6" spans="1:5">
      <c r="A6" s="474" t="s">
        <v>100</v>
      </c>
      <c r="B6" s="474" t="s">
        <v>101</v>
      </c>
      <c r="C6" s="475" t="s">
        <v>102</v>
      </c>
      <c r="D6" s="474" t="s">
        <v>103</v>
      </c>
      <c r="E6" s="474" t="s">
        <v>104</v>
      </c>
    </row>
    <row r="7" spans="1:5">
      <c r="A7" s="475" t="s">
        <v>105</v>
      </c>
      <c r="B7" s="475" t="s">
        <v>106</v>
      </c>
      <c r="C7" s="475" t="s">
        <v>107</v>
      </c>
      <c r="D7" s="474" t="s">
        <v>108</v>
      </c>
      <c r="E7" s="474" t="s">
        <v>109</v>
      </c>
    </row>
    <row r="8" spans="1:5">
      <c r="A8" s="475" t="s">
        <v>110</v>
      </c>
      <c r="B8" s="475" t="s">
        <v>111</v>
      </c>
      <c r="C8" s="475" t="s">
        <v>112</v>
      </c>
      <c r="D8" s="474" t="s">
        <v>113</v>
      </c>
      <c r="E8" s="474" t="s">
        <v>114</v>
      </c>
    </row>
    <row r="9" spans="1:4">
      <c r="A9" s="475" t="s">
        <v>115</v>
      </c>
      <c r="B9" s="475" t="s">
        <v>116</v>
      </c>
      <c r="C9" s="475"/>
      <c r="D9" s="474" t="s">
        <v>117</v>
      </c>
    </row>
    <row r="10" spans="1:4">
      <c r="A10" s="475" t="s">
        <v>118</v>
      </c>
      <c r="B10" s="475"/>
      <c r="C10" s="474" t="s">
        <v>119</v>
      </c>
      <c r="D10" s="474" t="s">
        <v>120</v>
      </c>
    </row>
    <row r="11" spans="1:4">
      <c r="A11" s="475"/>
      <c r="B11" s="474" t="s">
        <v>119</v>
      </c>
      <c r="D11" s="474" t="s">
        <v>121</v>
      </c>
    </row>
    <row r="12" spans="1:4">
      <c r="A12" s="474" t="s">
        <v>119</v>
      </c>
      <c r="D12" s="474" t="s">
        <v>122</v>
      </c>
    </row>
    <row r="13" spans="4:4">
      <c r="D13" s="474" t="s">
        <v>123</v>
      </c>
    </row>
    <row r="15" spans="4:4">
      <c r="D15" s="474"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60"/>
      <c r="B1" s="460"/>
    </row>
    <row r="2" hidden="1" spans="1:2">
      <c r="A2" s="460"/>
      <c r="B2" s="460"/>
    </row>
    <row r="3" spans="1:2">
      <c r="A3" s="460"/>
      <c r="B3" s="460"/>
    </row>
    <row r="4" spans="1:2">
      <c r="A4" s="460"/>
      <c r="B4" s="460"/>
    </row>
    <row r="5" ht="32.55" spans="1:2">
      <c r="A5" s="461" t="s">
        <v>125</v>
      </c>
      <c r="B5" s="462"/>
    </row>
    <row r="6" ht="18.75" spans="1:2">
      <c r="A6" s="463" t="s">
        <v>126</v>
      </c>
      <c r="B6" s="464"/>
    </row>
    <row r="7" ht="18.75" customHeight="1" spans="1:2">
      <c r="A7" s="465" t="s">
        <v>127</v>
      </c>
      <c r="B7" s="466" t="s">
        <v>128</v>
      </c>
    </row>
    <row r="8" ht="18.75" customHeight="1" spans="1:2">
      <c r="A8" s="465"/>
      <c r="B8" s="466" t="s">
        <v>129</v>
      </c>
    </row>
    <row r="9" ht="18.75" customHeight="1" spans="1:2">
      <c r="A9" s="465"/>
      <c r="B9" s="466" t="s">
        <v>130</v>
      </c>
    </row>
    <row r="10" ht="18.75" customHeight="1" spans="1:2">
      <c r="A10" s="465" t="s">
        <v>131</v>
      </c>
      <c r="B10" s="466" t="s">
        <v>132</v>
      </c>
    </row>
    <row r="11" ht="18.75" customHeight="1" spans="1:2">
      <c r="A11" s="465" t="s">
        <v>133</v>
      </c>
      <c r="B11" s="466" t="s">
        <v>134</v>
      </c>
    </row>
    <row r="12" ht="18.75" customHeight="1" spans="1:2">
      <c r="A12" s="465" t="s">
        <v>135</v>
      </c>
      <c r="B12" s="466" t="s">
        <v>136</v>
      </c>
    </row>
    <row r="13" ht="18.75" customHeight="1" spans="1:2">
      <c r="A13" s="465"/>
      <c r="B13" s="467" t="s">
        <v>137</v>
      </c>
    </row>
    <row r="14" ht="18.75" customHeight="1" spans="1:2">
      <c r="A14" s="468"/>
      <c r="B14" s="469" t="s">
        <v>138</v>
      </c>
    </row>
    <row r="15" ht="18.75" customHeight="1" spans="1:2">
      <c r="A15" s="468"/>
      <c r="B15" s="469" t="s">
        <v>139</v>
      </c>
    </row>
    <row r="16" ht="18.75" customHeight="1" spans="1:2">
      <c r="A16" s="465" t="s">
        <v>140</v>
      </c>
      <c r="B16" s="466" t="s">
        <v>141</v>
      </c>
    </row>
    <row r="17" ht="18.75" customHeight="1" spans="1:2">
      <c r="A17" s="465" t="s">
        <v>142</v>
      </c>
      <c r="B17" s="466" t="s">
        <v>143</v>
      </c>
    </row>
    <row r="18" ht="18.75" customHeight="1" spans="1:2">
      <c r="A18" s="465" t="s">
        <v>144</v>
      </c>
      <c r="B18" s="466" t="s">
        <v>145</v>
      </c>
    </row>
    <row r="19" ht="18.75" customHeight="1" spans="1:2">
      <c r="A19" s="465" t="s">
        <v>146</v>
      </c>
      <c r="B19" s="466" t="s">
        <v>147</v>
      </c>
    </row>
    <row r="20" ht="18.75" customHeight="1" spans="1:2">
      <c r="A20" s="465"/>
      <c r="B20" s="470" t="s">
        <v>148</v>
      </c>
    </row>
    <row r="21" ht="18.75" customHeight="1" spans="1:2">
      <c r="A21" s="465"/>
      <c r="B21" s="466" t="s">
        <v>149</v>
      </c>
    </row>
    <row r="22" ht="18.75" customHeight="1" spans="1:2">
      <c r="A22" s="465"/>
      <c r="B22" s="470" t="s">
        <v>150</v>
      </c>
    </row>
    <row r="23" ht="18.75" customHeight="1" spans="1:2">
      <c r="A23" s="465"/>
      <c r="B23" s="466" t="s">
        <v>151</v>
      </c>
    </row>
    <row r="24" ht="18.75" customHeight="1" spans="1:2">
      <c r="A24" s="465" t="s">
        <v>152</v>
      </c>
      <c r="B24" s="466" t="s">
        <v>153</v>
      </c>
    </row>
    <row r="25" ht="18.75" customHeight="1" spans="1:2">
      <c r="A25" s="465" t="s">
        <v>154</v>
      </c>
      <c r="B25" s="466" t="s">
        <v>155</v>
      </c>
    </row>
    <row r="26" ht="18.75" customHeight="1" spans="1:2">
      <c r="A26" s="471" t="s">
        <v>156</v>
      </c>
      <c r="B26" s="472" t="s">
        <v>157</v>
      </c>
    </row>
  </sheetData>
  <hyperlinks>
    <hyperlink ref="A6" location="索引目录!B3" display="返回索引页"/>
  </hyperlinks>
  <pageMargins left="0.339583333333333" right="0.359722222222222"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11" t="s">
        <v>126</v>
      </c>
      <c r="B1" s="412"/>
      <c r="C1" s="412"/>
      <c r="D1" s="412"/>
      <c r="E1" s="412"/>
      <c r="F1" s="412"/>
      <c r="G1" s="412"/>
      <c r="H1" s="412"/>
      <c r="I1" s="412"/>
      <c r="J1" s="412"/>
    </row>
    <row r="2" ht="12" hidden="1" customHeight="1" spans="1:10">
      <c r="A2" s="411"/>
      <c r="B2" s="412"/>
      <c r="C2" s="412"/>
      <c r="D2" s="412"/>
      <c r="E2" s="412"/>
      <c r="F2" s="412"/>
      <c r="G2" s="412"/>
      <c r="H2" s="412"/>
      <c r="I2" s="412"/>
      <c r="J2" s="412"/>
    </row>
    <row r="3" ht="12" customHeight="1" spans="1:10">
      <c r="A3" s="411"/>
      <c r="B3" s="412"/>
      <c r="C3" s="412"/>
      <c r="D3" s="412"/>
      <c r="E3" s="412"/>
      <c r="F3" s="412"/>
      <c r="G3" s="412"/>
      <c r="H3" s="412"/>
      <c r="I3" s="412"/>
      <c r="J3" s="412"/>
    </row>
    <row r="4" customHeight="1" spans="1:10">
      <c r="A4" s="413" t="s">
        <v>158</v>
      </c>
      <c r="B4" s="412"/>
      <c r="C4" s="412"/>
      <c r="D4" s="412"/>
      <c r="E4" s="412"/>
      <c r="F4" s="412"/>
      <c r="G4" s="412"/>
      <c r="H4" s="412"/>
      <c r="I4" s="412"/>
      <c r="J4" s="412"/>
    </row>
    <row r="5" customHeight="1" spans="1:10">
      <c r="A5" s="414" t="e">
        <f>CONCATENATE(#REF!,#REF!,#REF!,#REF!,#REF!,#REF!)</f>
        <v>#REF!</v>
      </c>
      <c r="B5" s="414"/>
      <c r="C5" s="414"/>
      <c r="D5" s="414"/>
      <c r="E5" s="414"/>
      <c r="F5" s="414"/>
      <c r="G5" s="414"/>
      <c r="H5" s="414"/>
      <c r="I5" s="414"/>
      <c r="J5" s="414"/>
    </row>
    <row r="6" customHeight="1" spans="1:10">
      <c r="A6" s="415" t="e">
        <f>"编制单位:"&amp;#REF!</f>
        <v>#REF!</v>
      </c>
      <c r="B6" s="415"/>
      <c r="C6" s="415"/>
      <c r="D6" s="416"/>
      <c r="E6" s="417"/>
      <c r="F6" s="418"/>
      <c r="G6" s="419"/>
      <c r="H6" s="416"/>
      <c r="I6" s="416"/>
      <c r="J6" s="456" t="s">
        <v>159</v>
      </c>
    </row>
    <row r="7" customHeight="1" spans="1:10">
      <c r="A7" s="420" t="s">
        <v>160</v>
      </c>
      <c r="B7" s="420" t="s">
        <v>161</v>
      </c>
      <c r="C7" s="420" t="s">
        <v>162</v>
      </c>
      <c r="D7" s="420" t="s">
        <v>163</v>
      </c>
      <c r="E7" s="421" t="s">
        <v>164</v>
      </c>
      <c r="F7" s="422" t="s">
        <v>165</v>
      </c>
      <c r="G7" s="420" t="s">
        <v>161</v>
      </c>
      <c r="H7" s="420" t="s">
        <v>162</v>
      </c>
      <c r="I7" s="420" t="s">
        <v>163</v>
      </c>
      <c r="J7" s="420" t="s">
        <v>164</v>
      </c>
    </row>
    <row r="8" customHeight="1" spans="1:10">
      <c r="A8" s="423" t="s">
        <v>166</v>
      </c>
      <c r="B8" s="424">
        <v>1</v>
      </c>
      <c r="C8" s="425"/>
      <c r="D8" s="425"/>
      <c r="E8" s="426"/>
      <c r="F8" s="427" t="s">
        <v>167</v>
      </c>
      <c r="G8" s="424">
        <v>34</v>
      </c>
      <c r="H8" s="428"/>
      <c r="I8" s="428"/>
      <c r="J8" s="457"/>
    </row>
    <row r="9" customHeight="1" spans="1:10">
      <c r="A9" s="429" t="s">
        <v>11</v>
      </c>
      <c r="B9" s="424">
        <v>2</v>
      </c>
      <c r="C9" s="430"/>
      <c r="D9" s="430"/>
      <c r="E9" s="426"/>
      <c r="F9" s="429" t="s">
        <v>14</v>
      </c>
      <c r="G9" s="424">
        <v>35</v>
      </c>
      <c r="H9" s="430"/>
      <c r="I9" s="430"/>
      <c r="J9" s="457"/>
    </row>
    <row r="10" customHeight="1" spans="1:10">
      <c r="A10" s="429" t="s">
        <v>19</v>
      </c>
      <c r="B10" s="424">
        <v>3</v>
      </c>
      <c r="C10" s="430"/>
      <c r="D10" s="430"/>
      <c r="E10" s="426"/>
      <c r="F10" s="429" t="s">
        <v>16</v>
      </c>
      <c r="G10" s="424">
        <v>36</v>
      </c>
      <c r="H10" s="430"/>
      <c r="I10" s="430"/>
      <c r="J10" s="457"/>
    </row>
    <row r="11" customHeight="1" spans="1:10">
      <c r="A11" s="429" t="s">
        <v>26</v>
      </c>
      <c r="B11" s="424">
        <v>4</v>
      </c>
      <c r="C11" s="430"/>
      <c r="D11" s="430"/>
      <c r="E11" s="426"/>
      <c r="F11" s="429" t="s">
        <v>18</v>
      </c>
      <c r="G11" s="424">
        <v>37</v>
      </c>
      <c r="H11" s="430"/>
      <c r="I11" s="430"/>
      <c r="J11" s="457"/>
    </row>
    <row r="12" customHeight="1" spans="1:10">
      <c r="A12" s="429" t="s">
        <v>28</v>
      </c>
      <c r="B12" s="424">
        <v>5</v>
      </c>
      <c r="C12" s="430"/>
      <c r="D12" s="430"/>
      <c r="E12" s="426"/>
      <c r="F12" s="429" t="s">
        <v>21</v>
      </c>
      <c r="G12" s="424">
        <v>38</v>
      </c>
      <c r="H12" s="430"/>
      <c r="I12" s="430"/>
      <c r="J12" s="457"/>
    </row>
    <row r="13" customHeight="1" spans="1:10">
      <c r="A13" s="429" t="s">
        <v>168</v>
      </c>
      <c r="B13" s="424">
        <v>6</v>
      </c>
      <c r="C13" s="430"/>
      <c r="D13" s="430"/>
      <c r="E13" s="426"/>
      <c r="F13" s="429" t="s">
        <v>23</v>
      </c>
      <c r="G13" s="424">
        <v>39</v>
      </c>
      <c r="H13" s="430"/>
      <c r="I13" s="430"/>
      <c r="J13" s="457"/>
    </row>
    <row r="14" customHeight="1" spans="1:10">
      <c r="A14" s="429" t="s">
        <v>32</v>
      </c>
      <c r="B14" s="424">
        <v>7</v>
      </c>
      <c r="C14" s="430"/>
      <c r="D14" s="430"/>
      <c r="E14" s="426"/>
      <c r="F14" s="429" t="s">
        <v>25</v>
      </c>
      <c r="G14" s="424">
        <v>40</v>
      </c>
      <c r="H14" s="430"/>
      <c r="I14" s="430"/>
      <c r="J14" s="457"/>
    </row>
    <row r="15" customHeight="1" spans="1:10">
      <c r="A15" s="429" t="s">
        <v>34</v>
      </c>
      <c r="B15" s="424">
        <v>8</v>
      </c>
      <c r="C15" s="428"/>
      <c r="D15" s="428"/>
      <c r="E15" s="426"/>
      <c r="F15" s="429" t="s">
        <v>27</v>
      </c>
      <c r="G15" s="424">
        <v>41</v>
      </c>
      <c r="H15" s="430"/>
      <c r="I15" s="430"/>
      <c r="J15" s="457"/>
    </row>
    <row r="16" customHeight="1" spans="1:10">
      <c r="A16" s="429" t="s">
        <v>36</v>
      </c>
      <c r="B16" s="424">
        <v>9</v>
      </c>
      <c r="C16" s="428"/>
      <c r="D16" s="428"/>
      <c r="E16" s="426"/>
      <c r="F16" s="429" t="s">
        <v>29</v>
      </c>
      <c r="G16" s="424">
        <v>42</v>
      </c>
      <c r="H16" s="430"/>
      <c r="I16" s="430"/>
      <c r="J16" s="457"/>
    </row>
    <row r="17" customHeight="1" spans="1:10">
      <c r="A17" s="429" t="s">
        <v>38</v>
      </c>
      <c r="B17" s="424">
        <v>10</v>
      </c>
      <c r="C17" s="428"/>
      <c r="D17" s="428"/>
      <c r="E17" s="426"/>
      <c r="F17" s="429" t="s">
        <v>169</v>
      </c>
      <c r="G17" s="424">
        <v>43</v>
      </c>
      <c r="H17" s="430"/>
      <c r="I17" s="430"/>
      <c r="J17" s="457"/>
    </row>
    <row r="18" customHeight="1" spans="1:10">
      <c r="A18" s="429" t="s">
        <v>170</v>
      </c>
      <c r="B18" s="424">
        <v>11</v>
      </c>
      <c r="C18" s="428"/>
      <c r="D18" s="428"/>
      <c r="E18" s="426"/>
      <c r="F18" s="429" t="s">
        <v>33</v>
      </c>
      <c r="G18" s="424">
        <v>44</v>
      </c>
      <c r="H18" s="430"/>
      <c r="I18" s="430"/>
      <c r="J18" s="457"/>
    </row>
    <row r="19" customHeight="1" spans="1:10">
      <c r="A19" s="429" t="s">
        <v>64</v>
      </c>
      <c r="B19" s="424">
        <v>12</v>
      </c>
      <c r="C19" s="428"/>
      <c r="D19" s="428"/>
      <c r="E19" s="426"/>
      <c r="F19" s="429" t="s">
        <v>35</v>
      </c>
      <c r="G19" s="424">
        <v>45</v>
      </c>
      <c r="H19" s="430"/>
      <c r="I19" s="430"/>
      <c r="J19" s="457"/>
    </row>
    <row r="20" customHeight="1" spans="1:10">
      <c r="A20" s="431" t="s">
        <v>171</v>
      </c>
      <c r="B20" s="432">
        <v>13</v>
      </c>
      <c r="C20" s="433">
        <f>SUM(C9:C19)</f>
        <v>0</v>
      </c>
      <c r="D20" s="433">
        <f>SUM(D9:D19)</f>
        <v>0</v>
      </c>
      <c r="E20" s="434"/>
      <c r="F20" s="429" t="s">
        <v>37</v>
      </c>
      <c r="G20" s="424">
        <v>46</v>
      </c>
      <c r="H20" s="430"/>
      <c r="I20" s="430"/>
      <c r="J20" s="457"/>
    </row>
    <row r="21" customHeight="1" spans="1:10">
      <c r="A21" s="435" t="s">
        <v>172</v>
      </c>
      <c r="B21" s="424">
        <v>14</v>
      </c>
      <c r="C21" s="430"/>
      <c r="D21" s="430"/>
      <c r="E21" s="426"/>
      <c r="F21" s="436" t="s">
        <v>173</v>
      </c>
      <c r="G21" s="424">
        <v>47</v>
      </c>
      <c r="H21" s="430">
        <f>SUM(H9:H20)</f>
        <v>0</v>
      </c>
      <c r="I21" s="430">
        <f>SUM(I9:I20)</f>
        <v>0</v>
      </c>
      <c r="J21" s="457"/>
    </row>
    <row r="22" customHeight="1" spans="1:10">
      <c r="A22" s="429" t="s">
        <v>66</v>
      </c>
      <c r="B22" s="424">
        <v>15</v>
      </c>
      <c r="C22" s="428"/>
      <c r="D22" s="428"/>
      <c r="E22" s="426"/>
      <c r="F22" s="427" t="s">
        <v>174</v>
      </c>
      <c r="G22" s="424">
        <v>48</v>
      </c>
      <c r="H22" s="430"/>
      <c r="I22" s="430"/>
      <c r="J22" s="457"/>
    </row>
    <row r="23" customHeight="1" spans="1:10">
      <c r="A23" s="429" t="s">
        <v>68</v>
      </c>
      <c r="B23" s="424">
        <v>16</v>
      </c>
      <c r="C23" s="428"/>
      <c r="D23" s="428"/>
      <c r="E23" s="426"/>
      <c r="F23" s="429" t="s">
        <v>43</v>
      </c>
      <c r="G23" s="424">
        <v>49</v>
      </c>
      <c r="H23" s="430"/>
      <c r="I23" s="430"/>
      <c r="J23" s="457"/>
    </row>
    <row r="24" customHeight="1" spans="1:10">
      <c r="A24" s="429" t="s">
        <v>69</v>
      </c>
      <c r="B24" s="424">
        <v>17</v>
      </c>
      <c r="C24" s="428"/>
      <c r="D24" s="428"/>
      <c r="E24" s="426"/>
      <c r="F24" s="429" t="s">
        <v>45</v>
      </c>
      <c r="G24" s="424">
        <v>50</v>
      </c>
      <c r="H24" s="430"/>
      <c r="I24" s="430"/>
      <c r="J24" s="457"/>
    </row>
    <row r="25" customHeight="1" spans="1:10">
      <c r="A25" s="429" t="s">
        <v>70</v>
      </c>
      <c r="B25" s="424">
        <v>18</v>
      </c>
      <c r="C25" s="428"/>
      <c r="D25" s="428"/>
      <c r="E25" s="426"/>
      <c r="F25" s="429" t="s">
        <v>47</v>
      </c>
      <c r="G25" s="424">
        <v>51</v>
      </c>
      <c r="H25" s="430"/>
      <c r="I25" s="430"/>
      <c r="J25" s="457"/>
    </row>
    <row r="26" customHeight="1" spans="1:10">
      <c r="A26" s="429" t="s">
        <v>71</v>
      </c>
      <c r="B26" s="424">
        <v>19</v>
      </c>
      <c r="C26" s="428"/>
      <c r="D26" s="428"/>
      <c r="E26" s="426"/>
      <c r="F26" s="429" t="s">
        <v>49</v>
      </c>
      <c r="G26" s="424">
        <v>52</v>
      </c>
      <c r="H26" s="430"/>
      <c r="I26" s="430"/>
      <c r="J26" s="457"/>
    </row>
    <row r="27" customHeight="1" spans="1:10">
      <c r="A27" s="429" t="s">
        <v>72</v>
      </c>
      <c r="B27" s="424">
        <v>20</v>
      </c>
      <c r="C27" s="428"/>
      <c r="D27" s="428"/>
      <c r="E27" s="426"/>
      <c r="F27" s="429" t="s">
        <v>51</v>
      </c>
      <c r="G27" s="424">
        <v>53</v>
      </c>
      <c r="H27" s="430"/>
      <c r="I27" s="430"/>
      <c r="J27" s="457"/>
    </row>
    <row r="28" customHeight="1" spans="1:10">
      <c r="A28" s="429" t="s">
        <v>80</v>
      </c>
      <c r="B28" s="424">
        <v>21</v>
      </c>
      <c r="C28" s="428"/>
      <c r="D28" s="428"/>
      <c r="E28" s="426"/>
      <c r="F28" s="429" t="s">
        <v>53</v>
      </c>
      <c r="G28" s="424">
        <v>54</v>
      </c>
      <c r="H28" s="428"/>
      <c r="I28" s="428"/>
      <c r="J28" s="457"/>
    </row>
    <row r="29" customHeight="1" spans="1:10">
      <c r="A29" s="429" t="s">
        <v>83</v>
      </c>
      <c r="B29" s="424">
        <v>22</v>
      </c>
      <c r="C29" s="428"/>
      <c r="D29" s="428"/>
      <c r="E29" s="426"/>
      <c r="F29" s="429" t="s">
        <v>55</v>
      </c>
      <c r="G29" s="424">
        <v>55</v>
      </c>
      <c r="H29" s="428"/>
      <c r="I29" s="428"/>
      <c r="J29" s="457"/>
    </row>
    <row r="30" customHeight="1" spans="1:10">
      <c r="A30" s="429" t="s">
        <v>84</v>
      </c>
      <c r="B30" s="424">
        <v>23</v>
      </c>
      <c r="C30" s="428"/>
      <c r="D30" s="428"/>
      <c r="E30" s="426"/>
      <c r="F30" s="436" t="s">
        <v>175</v>
      </c>
      <c r="G30" s="424">
        <v>56</v>
      </c>
      <c r="H30" s="430">
        <f>SUM(H23:H29)</f>
        <v>0</v>
      </c>
      <c r="I30" s="430">
        <f>SUM(I23:I29)</f>
        <v>0</v>
      </c>
      <c r="J30" s="457"/>
    </row>
    <row r="31" customHeight="1" spans="1:10">
      <c r="A31" s="429" t="s">
        <v>85</v>
      </c>
      <c r="B31" s="424">
        <v>24</v>
      </c>
      <c r="C31" s="428"/>
      <c r="D31" s="428"/>
      <c r="E31" s="426"/>
      <c r="F31" s="437" t="s">
        <v>176</v>
      </c>
      <c r="G31" s="438">
        <v>57</v>
      </c>
      <c r="H31" s="439">
        <f>H21+H30</f>
        <v>0</v>
      </c>
      <c r="I31" s="439">
        <f>I21+I30</f>
        <v>0</v>
      </c>
      <c r="J31" s="458"/>
    </row>
    <row r="32" customHeight="1" spans="1:10">
      <c r="A32" s="429" t="s">
        <v>86</v>
      </c>
      <c r="B32" s="424">
        <v>25</v>
      </c>
      <c r="C32" s="428"/>
      <c r="D32" s="428"/>
      <c r="E32" s="426"/>
      <c r="F32" s="427" t="s">
        <v>177</v>
      </c>
      <c r="G32" s="424">
        <v>58</v>
      </c>
      <c r="H32" s="428"/>
      <c r="I32" s="428"/>
      <c r="J32" s="457"/>
    </row>
    <row r="33" customHeight="1" spans="1:10">
      <c r="A33" s="429" t="s">
        <v>87</v>
      </c>
      <c r="B33" s="424">
        <v>26</v>
      </c>
      <c r="C33" s="428"/>
      <c r="D33" s="428"/>
      <c r="E33" s="426"/>
      <c r="F33" s="429" t="s">
        <v>178</v>
      </c>
      <c r="G33" s="424">
        <v>59</v>
      </c>
      <c r="H33" s="430"/>
      <c r="I33" s="430"/>
      <c r="J33" s="457"/>
    </row>
    <row r="34" customHeight="1" spans="1:10">
      <c r="A34" s="429" t="s">
        <v>91</v>
      </c>
      <c r="B34" s="424">
        <v>27</v>
      </c>
      <c r="C34" s="428"/>
      <c r="D34" s="428"/>
      <c r="E34" s="426"/>
      <c r="F34" s="429" t="s">
        <v>179</v>
      </c>
      <c r="G34" s="424">
        <v>60</v>
      </c>
      <c r="H34" s="430"/>
      <c r="I34" s="430"/>
      <c r="J34" s="457"/>
    </row>
    <row r="35" customHeight="1" spans="1:10">
      <c r="A35" s="429" t="s">
        <v>92</v>
      </c>
      <c r="B35" s="424">
        <v>28</v>
      </c>
      <c r="C35" s="428"/>
      <c r="D35" s="428"/>
      <c r="E35" s="426"/>
      <c r="F35" s="429" t="s">
        <v>180</v>
      </c>
      <c r="G35" s="424">
        <v>61</v>
      </c>
      <c r="H35" s="416"/>
      <c r="I35" s="416"/>
      <c r="J35" s="457"/>
    </row>
    <row r="36" customHeight="1" spans="1:10">
      <c r="A36" s="429" t="s">
        <v>93</v>
      </c>
      <c r="B36" s="424">
        <v>29</v>
      </c>
      <c r="C36" s="428"/>
      <c r="D36" s="428"/>
      <c r="E36" s="426"/>
      <c r="F36" s="429" t="s">
        <v>181</v>
      </c>
      <c r="G36" s="424">
        <v>62</v>
      </c>
      <c r="H36" s="428"/>
      <c r="I36" s="428"/>
      <c r="J36" s="457"/>
    </row>
    <row r="37" customHeight="1" spans="1:10">
      <c r="A37" s="429" t="s">
        <v>94</v>
      </c>
      <c r="B37" s="424">
        <v>30</v>
      </c>
      <c r="C37" s="428"/>
      <c r="D37" s="428"/>
      <c r="E37" s="426"/>
      <c r="F37" s="429" t="s">
        <v>182</v>
      </c>
      <c r="G37" s="424">
        <v>63</v>
      </c>
      <c r="H37" s="430"/>
      <c r="I37" s="430"/>
      <c r="J37" s="457"/>
    </row>
    <row r="38" customHeight="1" spans="1:10">
      <c r="A38" s="429" t="s">
        <v>95</v>
      </c>
      <c r="B38" s="424">
        <v>31</v>
      </c>
      <c r="C38" s="428"/>
      <c r="D38" s="428"/>
      <c r="E38" s="426"/>
      <c r="F38" s="440" t="s">
        <v>183</v>
      </c>
      <c r="G38" s="441">
        <v>64</v>
      </c>
      <c r="H38" s="442">
        <f>SUM(H33,H34,H36,H37)</f>
        <v>0</v>
      </c>
      <c r="I38" s="442">
        <f>SUM(I33,I34,I36,I37)</f>
        <v>0</v>
      </c>
      <c r="J38" s="457"/>
    </row>
    <row r="39" customHeight="1" spans="1:10">
      <c r="A39" s="431" t="s">
        <v>184</v>
      </c>
      <c r="B39" s="432">
        <v>32</v>
      </c>
      <c r="C39" s="433">
        <f>SUM(C22:C38)</f>
        <v>0</v>
      </c>
      <c r="D39" s="433">
        <f>SUM(D22:D38)</f>
        <v>0</v>
      </c>
      <c r="E39" s="434"/>
      <c r="F39" s="417"/>
      <c r="G39" s="443"/>
      <c r="H39" s="444"/>
      <c r="I39" s="444"/>
      <c r="J39" s="459"/>
    </row>
    <row r="40" customHeight="1" spans="1:10">
      <c r="A40" s="445" t="s">
        <v>185</v>
      </c>
      <c r="B40" s="446">
        <v>33</v>
      </c>
      <c r="C40" s="447">
        <f>SUM(C39,C20)</f>
        <v>0</v>
      </c>
      <c r="D40" s="447">
        <f>SUM(D39,D20)</f>
        <v>0</v>
      </c>
      <c r="E40" s="448"/>
      <c r="F40" s="449" t="s">
        <v>186</v>
      </c>
      <c r="G40" s="450">
        <v>65</v>
      </c>
      <c r="H40" s="451">
        <f>H31+H38</f>
        <v>0</v>
      </c>
      <c r="I40" s="451">
        <f>I31+I38</f>
        <v>0</v>
      </c>
      <c r="J40" s="459"/>
    </row>
    <row r="41" customHeight="1" spans="1:10">
      <c r="A41" s="452"/>
      <c r="B41" s="424"/>
      <c r="C41" s="428"/>
      <c r="D41" s="428"/>
      <c r="E41" s="426"/>
      <c r="F41" s="427" t="s">
        <v>187</v>
      </c>
      <c r="G41" s="424">
        <v>66</v>
      </c>
      <c r="H41" s="428">
        <f>H40-C40</f>
        <v>0</v>
      </c>
      <c r="I41" s="428">
        <f>I40-D40</f>
        <v>0</v>
      </c>
      <c r="J41" s="457"/>
    </row>
    <row r="42" customHeight="1" spans="1:10">
      <c r="A42" s="418"/>
      <c r="B42" s="419"/>
      <c r="C42" s="453" t="s">
        <v>188</v>
      </c>
      <c r="D42" s="418"/>
      <c r="E42" s="454" t="s">
        <v>189</v>
      </c>
      <c r="F42" s="418"/>
      <c r="G42" s="419"/>
      <c r="H42" s="455" t="s">
        <v>190</v>
      </c>
      <c r="I42" s="418"/>
      <c r="J42" s="418"/>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208333333333"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11" t="s">
        <v>126</v>
      </c>
      <c r="B1" s="412"/>
      <c r="C1" s="412"/>
      <c r="D1" s="412"/>
      <c r="E1" s="412"/>
      <c r="F1" s="412"/>
      <c r="G1" s="412"/>
      <c r="H1" s="412"/>
      <c r="I1" s="412"/>
      <c r="J1" s="412"/>
    </row>
    <row r="2" hidden="1" customHeight="1" spans="1:10">
      <c r="A2" s="411"/>
      <c r="B2" s="412"/>
      <c r="C2" s="412"/>
      <c r="D2" s="412"/>
      <c r="E2" s="412"/>
      <c r="F2" s="412"/>
      <c r="G2" s="412"/>
      <c r="H2" s="412"/>
      <c r="I2" s="412"/>
      <c r="J2" s="412"/>
    </row>
    <row r="3" customHeight="1" spans="1:10">
      <c r="A3" s="411"/>
      <c r="B3" s="412"/>
      <c r="C3" s="412"/>
      <c r="D3" s="412"/>
      <c r="E3" s="412"/>
      <c r="F3" s="412"/>
      <c r="G3" s="412"/>
      <c r="H3" s="412"/>
      <c r="I3" s="412"/>
      <c r="J3" s="412"/>
    </row>
    <row r="4" customHeight="1" spans="1:10">
      <c r="A4" s="413" t="s">
        <v>191</v>
      </c>
      <c r="B4" s="412"/>
      <c r="C4" s="412"/>
      <c r="D4" s="412"/>
      <c r="E4" s="412"/>
      <c r="F4" s="412"/>
      <c r="G4" s="412"/>
      <c r="H4" s="412"/>
      <c r="I4" s="412"/>
      <c r="J4" s="412"/>
    </row>
    <row r="5" customHeight="1" spans="1:10">
      <c r="A5" s="414" t="e">
        <f>CONCATENATE(#REF!,#REF!,#REF!,#REF!,#REF!,#REF!)</f>
        <v>#REF!</v>
      </c>
      <c r="B5" s="414"/>
      <c r="C5" s="414"/>
      <c r="D5" s="414"/>
      <c r="E5" s="414"/>
      <c r="F5" s="414"/>
      <c r="G5" s="414"/>
      <c r="H5" s="414"/>
      <c r="I5" s="414"/>
      <c r="J5" s="414"/>
    </row>
    <row r="6" customHeight="1" spans="1:10">
      <c r="A6" s="415" t="e">
        <f>"编制单位:"&amp;#REF!</f>
        <v>#REF!</v>
      </c>
      <c r="B6" s="415"/>
      <c r="C6" s="415"/>
      <c r="D6" s="416"/>
      <c r="E6" s="417"/>
      <c r="F6" s="418"/>
      <c r="G6" s="419"/>
      <c r="H6" s="416"/>
      <c r="I6" s="416"/>
      <c r="J6" s="456" t="s">
        <v>159</v>
      </c>
    </row>
    <row r="7" customHeight="1" spans="1:10">
      <c r="A7" s="420" t="s">
        <v>160</v>
      </c>
      <c r="B7" s="420" t="s">
        <v>161</v>
      </c>
      <c r="C7" s="420" t="s">
        <v>162</v>
      </c>
      <c r="D7" s="420" t="s">
        <v>163</v>
      </c>
      <c r="E7" s="421" t="s">
        <v>164</v>
      </c>
      <c r="F7" s="422" t="s">
        <v>165</v>
      </c>
      <c r="G7" s="420" t="s">
        <v>161</v>
      </c>
      <c r="H7" s="420" t="s">
        <v>162</v>
      </c>
      <c r="I7" s="420" t="s">
        <v>163</v>
      </c>
      <c r="J7" s="420" t="s">
        <v>164</v>
      </c>
    </row>
    <row r="8" customHeight="1" spans="1:10">
      <c r="A8" s="423" t="s">
        <v>166</v>
      </c>
      <c r="B8" s="424">
        <v>1</v>
      </c>
      <c r="C8" s="425"/>
      <c r="D8" s="425"/>
      <c r="E8" s="426"/>
      <c r="F8" s="427" t="s">
        <v>167</v>
      </c>
      <c r="G8" s="424">
        <v>34</v>
      </c>
      <c r="H8" s="428"/>
      <c r="I8" s="428"/>
      <c r="J8" s="457"/>
    </row>
    <row r="9" customHeight="1" spans="1:10">
      <c r="A9" s="429" t="s">
        <v>11</v>
      </c>
      <c r="B9" s="424">
        <v>2</v>
      </c>
      <c r="C9" s="430"/>
      <c r="D9" s="430"/>
      <c r="E9" s="426"/>
      <c r="F9" s="429" t="s">
        <v>14</v>
      </c>
      <c r="G9" s="424">
        <v>35</v>
      </c>
      <c r="H9" s="430"/>
      <c r="I9" s="430"/>
      <c r="J9" s="457"/>
    </row>
    <row r="10" customHeight="1" spans="1:10">
      <c r="A10" s="429" t="s">
        <v>19</v>
      </c>
      <c r="B10" s="424">
        <v>3</v>
      </c>
      <c r="C10" s="430"/>
      <c r="D10" s="430"/>
      <c r="E10" s="426"/>
      <c r="F10" s="429" t="s">
        <v>16</v>
      </c>
      <c r="G10" s="424">
        <v>36</v>
      </c>
      <c r="H10" s="430"/>
      <c r="I10" s="430"/>
      <c r="J10" s="457"/>
    </row>
    <row r="11" customHeight="1" spans="1:10">
      <c r="A11" s="429" t="s">
        <v>26</v>
      </c>
      <c r="B11" s="424">
        <v>4</v>
      </c>
      <c r="C11" s="430"/>
      <c r="D11" s="430"/>
      <c r="E11" s="426"/>
      <c r="F11" s="429" t="s">
        <v>18</v>
      </c>
      <c r="G11" s="424">
        <v>37</v>
      </c>
      <c r="H11" s="430"/>
      <c r="I11" s="430"/>
      <c r="J11" s="457"/>
    </row>
    <row r="12" customHeight="1" spans="1:10">
      <c r="A12" s="429" t="s">
        <v>28</v>
      </c>
      <c r="B12" s="424">
        <v>5</v>
      </c>
      <c r="C12" s="430"/>
      <c r="D12" s="430"/>
      <c r="E12" s="426"/>
      <c r="F12" s="429" t="s">
        <v>21</v>
      </c>
      <c r="G12" s="424">
        <v>38</v>
      </c>
      <c r="H12" s="430"/>
      <c r="I12" s="430"/>
      <c r="J12" s="457"/>
    </row>
    <row r="13" customHeight="1" spans="1:10">
      <c r="A13" s="429" t="s">
        <v>168</v>
      </c>
      <c r="B13" s="424">
        <v>6</v>
      </c>
      <c r="C13" s="430"/>
      <c r="D13" s="430"/>
      <c r="E13" s="426"/>
      <c r="F13" s="429" t="s">
        <v>23</v>
      </c>
      <c r="G13" s="424">
        <v>39</v>
      </c>
      <c r="H13" s="430"/>
      <c r="I13" s="430"/>
      <c r="J13" s="457"/>
    </row>
    <row r="14" customHeight="1" spans="1:10">
      <c r="A14" s="429" t="s">
        <v>32</v>
      </c>
      <c r="B14" s="424">
        <v>7</v>
      </c>
      <c r="C14" s="430"/>
      <c r="D14" s="430"/>
      <c r="E14" s="426"/>
      <c r="F14" s="429" t="s">
        <v>25</v>
      </c>
      <c r="G14" s="424">
        <v>40</v>
      </c>
      <c r="H14" s="430"/>
      <c r="I14" s="430"/>
      <c r="J14" s="457"/>
    </row>
    <row r="15" customHeight="1" spans="1:10">
      <c r="A15" s="429" t="s">
        <v>34</v>
      </c>
      <c r="B15" s="424">
        <v>8</v>
      </c>
      <c r="C15" s="428"/>
      <c r="D15" s="428"/>
      <c r="E15" s="426"/>
      <c r="F15" s="429" t="s">
        <v>27</v>
      </c>
      <c r="G15" s="424">
        <v>41</v>
      </c>
      <c r="H15" s="430"/>
      <c r="I15" s="430"/>
      <c r="J15" s="457"/>
    </row>
    <row r="16" customHeight="1" spans="1:10">
      <c r="A16" s="429" t="s">
        <v>36</v>
      </c>
      <c r="B16" s="424">
        <v>9</v>
      </c>
      <c r="C16" s="428"/>
      <c r="D16" s="428"/>
      <c r="E16" s="426"/>
      <c r="F16" s="429" t="s">
        <v>29</v>
      </c>
      <c r="G16" s="424">
        <v>42</v>
      </c>
      <c r="H16" s="430"/>
      <c r="I16" s="430"/>
      <c r="J16" s="457"/>
    </row>
    <row r="17" customHeight="1" spans="1:10">
      <c r="A17" s="429" t="s">
        <v>38</v>
      </c>
      <c r="B17" s="424">
        <v>10</v>
      </c>
      <c r="C17" s="428"/>
      <c r="D17" s="428"/>
      <c r="E17" s="426"/>
      <c r="F17" s="429" t="s">
        <v>169</v>
      </c>
      <c r="G17" s="424">
        <v>43</v>
      </c>
      <c r="H17" s="430"/>
      <c r="I17" s="430"/>
      <c r="J17" s="457"/>
    </row>
    <row r="18" customHeight="1" spans="1:10">
      <c r="A18" s="429" t="s">
        <v>170</v>
      </c>
      <c r="B18" s="424">
        <v>11</v>
      </c>
      <c r="C18" s="428"/>
      <c r="D18" s="428"/>
      <c r="E18" s="426"/>
      <c r="F18" s="429" t="s">
        <v>33</v>
      </c>
      <c r="G18" s="424">
        <v>44</v>
      </c>
      <c r="H18" s="430"/>
      <c r="I18" s="430"/>
      <c r="J18" s="457"/>
    </row>
    <row r="19" customHeight="1" spans="1:10">
      <c r="A19" s="429" t="s">
        <v>64</v>
      </c>
      <c r="B19" s="424">
        <v>12</v>
      </c>
      <c r="C19" s="428"/>
      <c r="D19" s="428"/>
      <c r="E19" s="426"/>
      <c r="F19" s="429" t="s">
        <v>35</v>
      </c>
      <c r="G19" s="424">
        <v>45</v>
      </c>
      <c r="H19" s="430"/>
      <c r="I19" s="430"/>
      <c r="J19" s="457"/>
    </row>
    <row r="20" customHeight="1" spans="1:10">
      <c r="A20" s="431" t="s">
        <v>171</v>
      </c>
      <c r="B20" s="432">
        <v>13</v>
      </c>
      <c r="C20" s="433">
        <f>SUM(C9:C19)</f>
        <v>0</v>
      </c>
      <c r="D20" s="433">
        <f>SUM(D9:D19)</f>
        <v>0</v>
      </c>
      <c r="E20" s="434"/>
      <c r="F20" s="429" t="s">
        <v>37</v>
      </c>
      <c r="G20" s="424">
        <v>46</v>
      </c>
      <c r="H20" s="430"/>
      <c r="I20" s="430"/>
      <c r="J20" s="457"/>
    </row>
    <row r="21" customHeight="1" spans="1:10">
      <c r="A21" s="435" t="s">
        <v>172</v>
      </c>
      <c r="B21" s="424">
        <v>14</v>
      </c>
      <c r="C21" s="430"/>
      <c r="D21" s="430"/>
      <c r="E21" s="426"/>
      <c r="F21" s="436" t="s">
        <v>173</v>
      </c>
      <c r="G21" s="424">
        <v>47</v>
      </c>
      <c r="H21" s="430">
        <f>SUM(H9:H20)</f>
        <v>0</v>
      </c>
      <c r="I21" s="430">
        <f>SUM(I9:I20)</f>
        <v>0</v>
      </c>
      <c r="J21" s="457"/>
    </row>
    <row r="22" customHeight="1" spans="1:10">
      <c r="A22" s="429" t="s">
        <v>66</v>
      </c>
      <c r="B22" s="424">
        <v>15</v>
      </c>
      <c r="C22" s="428"/>
      <c r="D22" s="428"/>
      <c r="E22" s="426"/>
      <c r="F22" s="427" t="s">
        <v>174</v>
      </c>
      <c r="G22" s="424">
        <v>48</v>
      </c>
      <c r="H22" s="430"/>
      <c r="I22" s="430"/>
      <c r="J22" s="457"/>
    </row>
    <row r="23" customHeight="1" spans="1:10">
      <c r="A23" s="429" t="s">
        <v>68</v>
      </c>
      <c r="B23" s="424">
        <v>16</v>
      </c>
      <c r="C23" s="428"/>
      <c r="D23" s="428"/>
      <c r="E23" s="426"/>
      <c r="F23" s="429" t="s">
        <v>43</v>
      </c>
      <c r="G23" s="424">
        <v>49</v>
      </c>
      <c r="H23" s="430"/>
      <c r="I23" s="430"/>
      <c r="J23" s="457"/>
    </row>
    <row r="24" customHeight="1" spans="1:10">
      <c r="A24" s="429" t="s">
        <v>69</v>
      </c>
      <c r="B24" s="424">
        <v>17</v>
      </c>
      <c r="C24" s="428"/>
      <c r="D24" s="428"/>
      <c r="E24" s="426"/>
      <c r="F24" s="429" t="s">
        <v>45</v>
      </c>
      <c r="G24" s="424">
        <v>50</v>
      </c>
      <c r="H24" s="430"/>
      <c r="I24" s="430"/>
      <c r="J24" s="457"/>
    </row>
    <row r="25" customHeight="1" spans="1:10">
      <c r="A25" s="429" t="s">
        <v>70</v>
      </c>
      <c r="B25" s="424">
        <v>18</v>
      </c>
      <c r="C25" s="428"/>
      <c r="D25" s="428"/>
      <c r="E25" s="426"/>
      <c r="F25" s="429" t="s">
        <v>47</v>
      </c>
      <c r="G25" s="424">
        <v>51</v>
      </c>
      <c r="H25" s="430"/>
      <c r="I25" s="430"/>
      <c r="J25" s="457"/>
    </row>
    <row r="26" customHeight="1" spans="1:10">
      <c r="A26" s="429" t="s">
        <v>71</v>
      </c>
      <c r="B26" s="424">
        <v>19</v>
      </c>
      <c r="C26" s="428"/>
      <c r="D26" s="428"/>
      <c r="E26" s="426"/>
      <c r="F26" s="429" t="s">
        <v>49</v>
      </c>
      <c r="G26" s="424">
        <v>52</v>
      </c>
      <c r="H26" s="430"/>
      <c r="I26" s="430"/>
      <c r="J26" s="457"/>
    </row>
    <row r="27" customHeight="1" spans="1:10">
      <c r="A27" s="429" t="s">
        <v>72</v>
      </c>
      <c r="B27" s="424">
        <v>20</v>
      </c>
      <c r="C27" s="428"/>
      <c r="D27" s="428"/>
      <c r="E27" s="426"/>
      <c r="F27" s="429" t="s">
        <v>51</v>
      </c>
      <c r="G27" s="424">
        <v>53</v>
      </c>
      <c r="H27" s="430"/>
      <c r="I27" s="430"/>
      <c r="J27" s="457"/>
    </row>
    <row r="28" customHeight="1" spans="1:10">
      <c r="A28" s="429" t="s">
        <v>80</v>
      </c>
      <c r="B28" s="424">
        <v>21</v>
      </c>
      <c r="C28" s="428"/>
      <c r="D28" s="428"/>
      <c r="E28" s="426"/>
      <c r="F28" s="429" t="s">
        <v>53</v>
      </c>
      <c r="G28" s="424">
        <v>54</v>
      </c>
      <c r="H28" s="428"/>
      <c r="I28" s="428"/>
      <c r="J28" s="457"/>
    </row>
    <row r="29" customHeight="1" spans="1:10">
      <c r="A29" s="429" t="s">
        <v>83</v>
      </c>
      <c r="B29" s="424">
        <v>22</v>
      </c>
      <c r="C29" s="428"/>
      <c r="D29" s="428"/>
      <c r="E29" s="426"/>
      <c r="F29" s="429" t="s">
        <v>55</v>
      </c>
      <c r="G29" s="424">
        <v>55</v>
      </c>
      <c r="H29" s="428"/>
      <c r="I29" s="428"/>
      <c r="J29" s="457"/>
    </row>
    <row r="30" customHeight="1" spans="1:10">
      <c r="A30" s="429" t="s">
        <v>84</v>
      </c>
      <c r="B30" s="424">
        <v>23</v>
      </c>
      <c r="C30" s="428"/>
      <c r="D30" s="428"/>
      <c r="E30" s="426"/>
      <c r="F30" s="436" t="s">
        <v>175</v>
      </c>
      <c r="G30" s="424">
        <v>56</v>
      </c>
      <c r="H30" s="430">
        <f>SUM(H23:H29)</f>
        <v>0</v>
      </c>
      <c r="I30" s="430">
        <f>SUM(I23:I29)</f>
        <v>0</v>
      </c>
      <c r="J30" s="457"/>
    </row>
    <row r="31" customHeight="1" spans="1:10">
      <c r="A31" s="429" t="s">
        <v>85</v>
      </c>
      <c r="B31" s="424">
        <v>24</v>
      </c>
      <c r="C31" s="428"/>
      <c r="D31" s="428"/>
      <c r="E31" s="426"/>
      <c r="F31" s="437" t="s">
        <v>176</v>
      </c>
      <c r="G31" s="438">
        <v>57</v>
      </c>
      <c r="H31" s="439">
        <f>H21+H30</f>
        <v>0</v>
      </c>
      <c r="I31" s="439">
        <f>I21+I30</f>
        <v>0</v>
      </c>
      <c r="J31" s="458"/>
    </row>
    <row r="32" customHeight="1" spans="1:10">
      <c r="A32" s="429" t="s">
        <v>86</v>
      </c>
      <c r="B32" s="424">
        <v>25</v>
      </c>
      <c r="C32" s="428"/>
      <c r="D32" s="428"/>
      <c r="E32" s="426"/>
      <c r="F32" s="427" t="s">
        <v>177</v>
      </c>
      <c r="G32" s="424">
        <v>58</v>
      </c>
      <c r="H32" s="428"/>
      <c r="I32" s="428"/>
      <c r="J32" s="457"/>
    </row>
    <row r="33" customHeight="1" spans="1:10">
      <c r="A33" s="429" t="s">
        <v>87</v>
      </c>
      <c r="B33" s="424">
        <v>26</v>
      </c>
      <c r="C33" s="428"/>
      <c r="D33" s="428"/>
      <c r="E33" s="426"/>
      <c r="F33" s="429" t="s">
        <v>178</v>
      </c>
      <c r="G33" s="424">
        <v>59</v>
      </c>
      <c r="H33" s="430"/>
      <c r="I33" s="430"/>
      <c r="J33" s="457"/>
    </row>
    <row r="34" customHeight="1" spans="1:10">
      <c r="A34" s="429" t="s">
        <v>91</v>
      </c>
      <c r="B34" s="424">
        <v>27</v>
      </c>
      <c r="C34" s="428"/>
      <c r="D34" s="428"/>
      <c r="E34" s="426"/>
      <c r="F34" s="429" t="s">
        <v>179</v>
      </c>
      <c r="G34" s="424">
        <v>60</v>
      </c>
      <c r="H34" s="430"/>
      <c r="I34" s="430"/>
      <c r="J34" s="457"/>
    </row>
    <row r="35" customHeight="1" spans="1:10">
      <c r="A35" s="429" t="s">
        <v>92</v>
      </c>
      <c r="B35" s="424">
        <v>28</v>
      </c>
      <c r="C35" s="428"/>
      <c r="D35" s="428"/>
      <c r="E35" s="426"/>
      <c r="F35" s="429" t="s">
        <v>180</v>
      </c>
      <c r="G35" s="424">
        <v>61</v>
      </c>
      <c r="H35" s="416"/>
      <c r="I35" s="416"/>
      <c r="J35" s="457"/>
    </row>
    <row r="36" customHeight="1" spans="1:10">
      <c r="A36" s="429" t="s">
        <v>93</v>
      </c>
      <c r="B36" s="424">
        <v>29</v>
      </c>
      <c r="C36" s="428"/>
      <c r="D36" s="428"/>
      <c r="E36" s="426"/>
      <c r="F36" s="429" t="s">
        <v>181</v>
      </c>
      <c r="G36" s="424">
        <v>62</v>
      </c>
      <c r="H36" s="428"/>
      <c r="I36" s="428"/>
      <c r="J36" s="457"/>
    </row>
    <row r="37" customHeight="1" spans="1:10">
      <c r="A37" s="429" t="s">
        <v>94</v>
      </c>
      <c r="B37" s="424">
        <v>30</v>
      </c>
      <c r="C37" s="428"/>
      <c r="D37" s="428"/>
      <c r="E37" s="426"/>
      <c r="F37" s="429" t="s">
        <v>182</v>
      </c>
      <c r="G37" s="424">
        <v>63</v>
      </c>
      <c r="H37" s="430"/>
      <c r="I37" s="430"/>
      <c r="J37" s="457"/>
    </row>
    <row r="38" customHeight="1" spans="1:10">
      <c r="A38" s="429" t="s">
        <v>95</v>
      </c>
      <c r="B38" s="424">
        <v>31</v>
      </c>
      <c r="C38" s="428"/>
      <c r="D38" s="428"/>
      <c r="E38" s="426"/>
      <c r="F38" s="440" t="s">
        <v>183</v>
      </c>
      <c r="G38" s="441">
        <v>64</v>
      </c>
      <c r="H38" s="442">
        <f>SUM(H33,H34,H36,H37)</f>
        <v>0</v>
      </c>
      <c r="I38" s="442">
        <f>SUM(I33,I34,I36,I37)</f>
        <v>0</v>
      </c>
      <c r="J38" s="457"/>
    </row>
    <row r="39" customHeight="1" spans="1:10">
      <c r="A39" s="431" t="s">
        <v>184</v>
      </c>
      <c r="B39" s="432">
        <v>32</v>
      </c>
      <c r="C39" s="433">
        <f>SUM(C22:C38)</f>
        <v>0</v>
      </c>
      <c r="D39" s="433">
        <f>SUM(D22:D38)</f>
        <v>0</v>
      </c>
      <c r="E39" s="434"/>
      <c r="F39" s="417"/>
      <c r="G39" s="443"/>
      <c r="H39" s="444"/>
      <c r="I39" s="444"/>
      <c r="J39" s="459"/>
    </row>
    <row r="40" customHeight="1" spans="1:10">
      <c r="A40" s="445" t="s">
        <v>185</v>
      </c>
      <c r="B40" s="446">
        <v>33</v>
      </c>
      <c r="C40" s="447">
        <f>SUM(C39,C20)</f>
        <v>0</v>
      </c>
      <c r="D40" s="447">
        <f>SUM(D39,D20)</f>
        <v>0</v>
      </c>
      <c r="E40" s="448"/>
      <c r="F40" s="449" t="s">
        <v>186</v>
      </c>
      <c r="G40" s="450">
        <v>65</v>
      </c>
      <c r="H40" s="451">
        <f>H31+H38</f>
        <v>0</v>
      </c>
      <c r="I40" s="451">
        <f>I31+I38</f>
        <v>0</v>
      </c>
      <c r="J40" s="459"/>
    </row>
    <row r="41" customHeight="1" spans="1:10">
      <c r="A41" s="452"/>
      <c r="B41" s="424"/>
      <c r="C41" s="428"/>
      <c r="D41" s="428"/>
      <c r="E41" s="426"/>
      <c r="F41" s="427" t="s">
        <v>187</v>
      </c>
      <c r="G41" s="424">
        <v>66</v>
      </c>
      <c r="H41" s="428">
        <f>H40-C40</f>
        <v>0</v>
      </c>
      <c r="I41" s="428">
        <f>I40-D40</f>
        <v>0</v>
      </c>
      <c r="J41" s="457"/>
    </row>
    <row r="42" customHeight="1" spans="1:10">
      <c r="A42" s="418"/>
      <c r="B42" s="419"/>
      <c r="C42" s="453" t="s">
        <v>188</v>
      </c>
      <c r="D42" s="418"/>
      <c r="E42" s="454" t="s">
        <v>189</v>
      </c>
      <c r="F42" s="418"/>
      <c r="G42" s="419"/>
      <c r="H42" s="455" t="s">
        <v>190</v>
      </c>
      <c r="I42" s="418"/>
      <c r="J42" s="418"/>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02" t="s">
        <v>194</v>
      </c>
    </row>
    <row r="6" ht="20.15" customHeight="1" spans="1:6">
      <c r="A6" s="403" t="s">
        <v>195</v>
      </c>
      <c r="B6" s="403"/>
      <c r="C6" s="404" t="s">
        <v>196</v>
      </c>
      <c r="D6" s="405" t="s">
        <v>197</v>
      </c>
      <c r="E6" s="405" t="s">
        <v>198</v>
      </c>
      <c r="F6" s="405" t="s">
        <v>199</v>
      </c>
    </row>
    <row r="7" ht="16.5" customHeight="1" spans="1:6">
      <c r="A7" s="403"/>
      <c r="B7" s="403"/>
      <c r="C7" s="404" t="s">
        <v>200</v>
      </c>
      <c r="D7" s="405" t="s">
        <v>201</v>
      </c>
      <c r="E7" s="405" t="s">
        <v>202</v>
      </c>
      <c r="F7" s="405" t="s">
        <v>203</v>
      </c>
    </row>
    <row r="8" ht="16.5" customHeight="1" spans="1:6">
      <c r="A8" s="406">
        <f>SUBTOTAL(103,$B$7:$B8)</f>
        <v>1</v>
      </c>
      <c r="B8" s="47" t="s">
        <v>10</v>
      </c>
      <c r="C8" s="340">
        <f>分类汇总!C7/10000</f>
        <v>0</v>
      </c>
      <c r="D8" s="340">
        <f>分类汇总!D7/10000</f>
        <v>0</v>
      </c>
      <c r="E8" s="50" t="str">
        <f>IF(D8-C8&lt;&gt;0,D8-C8,IF(C8&lt;&gt;0,0,""))</f>
        <v/>
      </c>
      <c r="F8" s="51" t="str">
        <f>IF(C8=0,IF(D8&lt;&gt;0,100,""),IF(C8&lt;&gt;0,IF(D8=0,-100,E8/C8*100)))</f>
        <v/>
      </c>
    </row>
    <row r="9" ht="16.5" customHeight="1" spans="1:6">
      <c r="A9" s="406">
        <f>SUBTOTAL(103,$B$7:$B9)</f>
        <v>2</v>
      </c>
      <c r="B9" s="47" t="s">
        <v>65</v>
      </c>
      <c r="C9" s="339" t="e">
        <f>SUM(C10:C26)</f>
        <v>#REF!</v>
      </c>
      <c r="D9" s="339" t="e">
        <f>SUM(D10:D26)</f>
        <v>#REF!</v>
      </c>
      <c r="E9" s="50" t="e">
        <f>IF(D9-C9&lt;&gt;0,D9-C9,IF(C9&lt;&gt;0,0,""))</f>
        <v>#REF!</v>
      </c>
      <c r="F9" s="51" t="e">
        <f t="shared" ref="F9:F31" si="0">IF(C9=0,IF(D9&lt;&gt;0,100,""),IF(C9&lt;&gt;0,IF(D9=0,-100,E9/C9*100)))</f>
        <v>#REF!</v>
      </c>
    </row>
    <row r="10" ht="16.5" customHeight="1" spans="1:6">
      <c r="A10" s="406">
        <f>SUBTOTAL(103,$B$7:$B10)</f>
        <v>3</v>
      </c>
      <c r="B10" s="47" t="s">
        <v>204</v>
      </c>
      <c r="C10" s="339">
        <f>(分类汇总!C20)/10000</f>
        <v>0</v>
      </c>
      <c r="D10" s="339">
        <f>(分类汇总!D20)/10000</f>
        <v>0</v>
      </c>
      <c r="E10" s="50" t="str">
        <f t="shared" ref="E10:E15" si="1">IF(D10-C10&lt;&gt;0,D10-C10,IF(C10&lt;&gt;0,0,""))</f>
        <v/>
      </c>
      <c r="F10" s="51" t="str">
        <f t="shared" si="0"/>
        <v/>
      </c>
    </row>
    <row r="11" ht="16.5" customHeight="1" spans="1:6">
      <c r="A11" s="406">
        <f>SUBTOTAL(103,$B$7:$B11)</f>
        <v>4</v>
      </c>
      <c r="B11" s="47" t="s">
        <v>205</v>
      </c>
      <c r="C11" s="339">
        <f>(分类汇总!C21)/10000</f>
        <v>0</v>
      </c>
      <c r="D11" s="339">
        <f>(分类汇总!D21)/10000</f>
        <v>0</v>
      </c>
      <c r="E11" s="50" t="str">
        <f t="shared" si="1"/>
        <v/>
      </c>
      <c r="F11" s="51" t="str">
        <f t="shared" si="0"/>
        <v/>
      </c>
    </row>
    <row r="12" ht="16.5" customHeight="1" spans="1:6">
      <c r="A12" s="406">
        <f>SUBTOTAL(103,$B$7:$B12)</f>
        <v>5</v>
      </c>
      <c r="B12" s="47" t="s">
        <v>206</v>
      </c>
      <c r="C12" s="339">
        <f>(分类汇总!C22)/10000</f>
        <v>0</v>
      </c>
      <c r="D12" s="339">
        <f>(分类汇总!D22)/10000</f>
        <v>0</v>
      </c>
      <c r="E12" s="50" t="str">
        <f t="shared" si="1"/>
        <v/>
      </c>
      <c r="F12" s="51" t="str">
        <f t="shared" si="0"/>
        <v/>
      </c>
    </row>
    <row r="13" ht="16.5" customHeight="1" spans="1:6">
      <c r="A13" s="406">
        <f>SUBTOTAL(103,$B$7:$B13)</f>
        <v>6</v>
      </c>
      <c r="B13" s="47" t="s">
        <v>207</v>
      </c>
      <c r="C13" s="339">
        <f>(分类汇总!C23)/10000</f>
        <v>0</v>
      </c>
      <c r="D13" s="339">
        <f>(分类汇总!D23)/10000</f>
        <v>0</v>
      </c>
      <c r="E13" s="50" t="str">
        <f t="shared" si="1"/>
        <v/>
      </c>
      <c r="F13" s="51" t="str">
        <f t="shared" si="0"/>
        <v/>
      </c>
    </row>
    <row r="14" ht="16.5" customHeight="1" spans="1:6">
      <c r="A14" s="406">
        <f>SUBTOTAL(103,$B$7:$B14)</f>
        <v>7</v>
      </c>
      <c r="B14" s="47" t="s">
        <v>208</v>
      </c>
      <c r="C14" s="339">
        <f>(分类汇总!C24)/10000</f>
        <v>0</v>
      </c>
      <c r="D14" s="339">
        <f>(分类汇总!D24)/10000</f>
        <v>0</v>
      </c>
      <c r="E14" s="50" t="str">
        <f t="shared" si="1"/>
        <v/>
      </c>
      <c r="F14" s="51" t="str">
        <f t="shared" si="0"/>
        <v/>
      </c>
    </row>
    <row r="15" ht="16.5" customHeight="1" spans="1:6">
      <c r="A15" s="406">
        <f>SUBTOTAL(103,$B$7:$B15)</f>
        <v>8</v>
      </c>
      <c r="B15" s="47" t="s">
        <v>209</v>
      </c>
      <c r="C15" s="339" t="e">
        <f>(分类汇总!C25)/10000</f>
        <v>#REF!</v>
      </c>
      <c r="D15" s="339" t="e">
        <f>(分类汇总!D25)/10000</f>
        <v>#REF!</v>
      </c>
      <c r="E15" s="50" t="e">
        <f t="shared" si="1"/>
        <v>#REF!</v>
      </c>
      <c r="F15" s="51" t="e">
        <f t="shared" si="0"/>
        <v>#REF!</v>
      </c>
    </row>
    <row r="16" ht="16.5" customHeight="1" spans="1:6">
      <c r="A16" s="406">
        <f>SUBTOTAL(103,$B$7:$B16)</f>
        <v>9</v>
      </c>
      <c r="B16" s="47" t="s">
        <v>210</v>
      </c>
      <c r="C16" s="339">
        <f>(分类汇总!C35)/10000</f>
        <v>0</v>
      </c>
      <c r="D16" s="339">
        <f>(分类汇总!D35)/10000</f>
        <v>0</v>
      </c>
      <c r="E16" s="50" t="str">
        <f t="shared" ref="E16:E31" si="2">IF(D16-C16&lt;&gt;0,D16-C16,IF(C16&lt;&gt;0,0,""))</f>
        <v/>
      </c>
      <c r="F16" s="51" t="str">
        <f t="shared" si="0"/>
        <v/>
      </c>
    </row>
    <row r="17" ht="16.5" customHeight="1" spans="1:6">
      <c r="A17" s="406">
        <f>SUBTOTAL(103,$B$7:$B17)</f>
        <v>10</v>
      </c>
      <c r="B17" s="47" t="s">
        <v>211</v>
      </c>
      <c r="C17" s="339">
        <f>(分类汇总!C36)/10000</f>
        <v>0</v>
      </c>
      <c r="D17" s="339">
        <f>(分类汇总!D36)/10000</f>
        <v>0</v>
      </c>
      <c r="E17" s="50" t="str">
        <f t="shared" si="2"/>
        <v/>
      </c>
      <c r="F17" s="51" t="str">
        <f t="shared" si="0"/>
        <v/>
      </c>
    </row>
    <row r="18" ht="16.5" hidden="1" customHeight="1" spans="1:6">
      <c r="A18" s="406">
        <f>SUBTOTAL(103,$B$7:$B18)</f>
        <v>10</v>
      </c>
      <c r="B18" s="47" t="s">
        <v>212</v>
      </c>
      <c r="C18" s="339">
        <f>(分类汇总!C37)/10000</f>
        <v>0</v>
      </c>
      <c r="D18" s="339">
        <f>(分类汇总!D37)/10000</f>
        <v>0</v>
      </c>
      <c r="E18" s="50" t="str">
        <f t="shared" si="2"/>
        <v/>
      </c>
      <c r="F18" s="51" t="str">
        <f t="shared" si="0"/>
        <v/>
      </c>
    </row>
    <row r="19" ht="16.5" hidden="1" customHeight="1" spans="1:6">
      <c r="A19" s="406">
        <f>SUBTOTAL(103,$B$7:$B19)</f>
        <v>10</v>
      </c>
      <c r="B19" s="47" t="s">
        <v>213</v>
      </c>
      <c r="C19" s="339">
        <f>(分类汇总!C38)/10000</f>
        <v>0</v>
      </c>
      <c r="D19" s="339">
        <f>(分类汇总!D38)/10000</f>
        <v>0</v>
      </c>
      <c r="E19" s="50" t="str">
        <f t="shared" si="2"/>
        <v/>
      </c>
      <c r="F19" s="51" t="str">
        <f t="shared" si="0"/>
        <v/>
      </c>
    </row>
    <row r="20" ht="16.5" hidden="1" customHeight="1" spans="1:6">
      <c r="A20" s="406">
        <f>SUBTOTAL(103,$B$7:$B20)</f>
        <v>10</v>
      </c>
      <c r="B20" s="47" t="s">
        <v>214</v>
      </c>
      <c r="C20" s="339">
        <f>(分类汇总!C39)/10000</f>
        <v>0</v>
      </c>
      <c r="D20" s="339">
        <f>(分类汇总!D39)/10000</f>
        <v>0</v>
      </c>
      <c r="E20" s="50" t="str">
        <f t="shared" si="2"/>
        <v/>
      </c>
      <c r="F20" s="51" t="str">
        <f t="shared" si="0"/>
        <v/>
      </c>
    </row>
    <row r="21" ht="16.5" hidden="1" customHeight="1" spans="1:6">
      <c r="A21" s="406">
        <f>SUBTOTAL(103,$B$7:$B21)</f>
        <v>10</v>
      </c>
      <c r="B21" s="47" t="s">
        <v>215</v>
      </c>
      <c r="C21" s="339">
        <f>(分类汇总!C40)/10000</f>
        <v>0</v>
      </c>
      <c r="D21" s="339">
        <f>(分类汇总!D40)/10000</f>
        <v>0</v>
      </c>
      <c r="E21" s="50" t="str">
        <f t="shared" si="2"/>
        <v/>
      </c>
      <c r="F21" s="51" t="str">
        <f t="shared" si="0"/>
        <v/>
      </c>
    </row>
    <row r="22" ht="16.5" hidden="1" customHeight="1" spans="1:6">
      <c r="A22" s="406">
        <f>SUBTOTAL(103,$B$7:$B22)</f>
        <v>10</v>
      </c>
      <c r="B22" s="47" t="s">
        <v>216</v>
      </c>
      <c r="C22" s="339">
        <f>(分类汇总!C41)/10000</f>
        <v>0</v>
      </c>
      <c r="D22" s="339">
        <f>(分类汇总!D41)/10000</f>
        <v>0</v>
      </c>
      <c r="E22" s="50" t="str">
        <f t="shared" si="2"/>
        <v/>
      </c>
      <c r="F22" s="51" t="str">
        <f t="shared" si="0"/>
        <v/>
      </c>
    </row>
    <row r="23" ht="16.5" hidden="1" customHeight="1" spans="1:6">
      <c r="A23" s="406">
        <f>SUBTOTAL(103,$B$7:$B23)</f>
        <v>10</v>
      </c>
      <c r="B23" s="47" t="s">
        <v>217</v>
      </c>
      <c r="C23" s="339">
        <f>(分类汇总!C42)/10000</f>
        <v>0</v>
      </c>
      <c r="D23" s="339">
        <f>(分类汇总!D42)/10000</f>
        <v>0</v>
      </c>
      <c r="E23" s="50" t="str">
        <f t="shared" si="2"/>
        <v/>
      </c>
      <c r="F23" s="51" t="str">
        <f t="shared" si="0"/>
        <v/>
      </c>
    </row>
    <row r="24" ht="16.5" hidden="1" customHeight="1" spans="1:6">
      <c r="A24" s="406">
        <f>SUBTOTAL(103,$B$7:$B24)</f>
        <v>10</v>
      </c>
      <c r="B24" s="47" t="s">
        <v>218</v>
      </c>
      <c r="C24" s="339">
        <f>(分类汇总!C43)/10000</f>
        <v>0</v>
      </c>
      <c r="D24" s="339">
        <f>(分类汇总!D43)/10000</f>
        <v>0</v>
      </c>
      <c r="E24" s="50" t="str">
        <f t="shared" si="2"/>
        <v/>
      </c>
      <c r="F24" s="51" t="str">
        <f t="shared" si="0"/>
        <v/>
      </c>
    </row>
    <row r="25" ht="16.5" hidden="1" customHeight="1" spans="1:6">
      <c r="A25" s="406">
        <f>SUBTOTAL(103,$B$7:$B25)</f>
        <v>10</v>
      </c>
      <c r="B25" s="47" t="s">
        <v>219</v>
      </c>
      <c r="C25" s="339">
        <f>(分类汇总!C44)/10000</f>
        <v>0</v>
      </c>
      <c r="D25" s="339">
        <f>(分类汇总!D44)/10000</f>
        <v>0</v>
      </c>
      <c r="E25" s="50" t="str">
        <f t="shared" si="2"/>
        <v/>
      </c>
      <c r="F25" s="51" t="str">
        <f t="shared" si="0"/>
        <v/>
      </c>
    </row>
    <row r="26" ht="16.5" customHeight="1" spans="1:6">
      <c r="A26" s="406">
        <f>SUBTOTAL(103,$B$7:$B26)</f>
        <v>11</v>
      </c>
      <c r="B26" s="47" t="s">
        <v>220</v>
      </c>
      <c r="C26" s="339">
        <f>(分类汇总!C45)/10000</f>
        <v>0</v>
      </c>
      <c r="D26" s="339">
        <f>(分类汇总!D45)/10000</f>
        <v>0</v>
      </c>
      <c r="E26" s="50" t="str">
        <f t="shared" si="2"/>
        <v/>
      </c>
      <c r="F26" s="51" t="str">
        <f t="shared" si="0"/>
        <v/>
      </c>
    </row>
    <row r="27" ht="16.5" customHeight="1" spans="1:6">
      <c r="A27" s="406">
        <f>SUBTOTAL(103,$B$7:$B27)</f>
        <v>12</v>
      </c>
      <c r="B27" s="407" t="s">
        <v>185</v>
      </c>
      <c r="C27" s="408" t="e">
        <f>SUM(C8:C9)</f>
        <v>#REF!</v>
      </c>
      <c r="D27" s="408" t="e">
        <f>SUM(D8:D9)</f>
        <v>#REF!</v>
      </c>
      <c r="E27" s="50" t="e">
        <f t="shared" si="2"/>
        <v>#REF!</v>
      </c>
      <c r="F27" s="51" t="e">
        <f t="shared" si="0"/>
        <v>#REF!</v>
      </c>
    </row>
    <row r="28" ht="16.5" customHeight="1" spans="1:6">
      <c r="A28" s="406">
        <f>SUBTOTAL(103,$B$7:$B28)</f>
        <v>13</v>
      </c>
      <c r="B28" s="47" t="s">
        <v>13</v>
      </c>
      <c r="C28" s="339">
        <f>分类汇总!C47/10000</f>
        <v>0</v>
      </c>
      <c r="D28" s="340">
        <f>分类汇总!D47/10000</f>
        <v>0</v>
      </c>
      <c r="E28" s="50" t="str">
        <f t="shared" si="2"/>
        <v/>
      </c>
      <c r="F28" s="51" t="str">
        <f t="shared" si="0"/>
        <v/>
      </c>
    </row>
    <row r="29" ht="16.5" customHeight="1" spans="1:6">
      <c r="A29" s="406">
        <f>SUBTOTAL(103,$B$7:$B29)</f>
        <v>14</v>
      </c>
      <c r="B29" s="47" t="s">
        <v>42</v>
      </c>
      <c r="C29" s="339">
        <f>分类汇总!C60/10000</f>
        <v>0</v>
      </c>
      <c r="D29" s="340">
        <f>分类汇总!D60/10000</f>
        <v>0</v>
      </c>
      <c r="E29" s="50" t="str">
        <f t="shared" si="2"/>
        <v/>
      </c>
      <c r="F29" s="51" t="str">
        <f t="shared" si="0"/>
        <v/>
      </c>
    </row>
    <row r="30" ht="16.5" customHeight="1" spans="1:6">
      <c r="A30" s="406">
        <f>SUBTOTAL(103,$B$7:$B30)</f>
        <v>15</v>
      </c>
      <c r="B30" s="407" t="s">
        <v>221</v>
      </c>
      <c r="C30" s="408">
        <f>SUM(C28:C29)</f>
        <v>0</v>
      </c>
      <c r="D30" s="409">
        <f>SUM(D28:D29)</f>
        <v>0</v>
      </c>
      <c r="E30" s="50" t="str">
        <f t="shared" si="2"/>
        <v/>
      </c>
      <c r="F30" s="51" t="str">
        <f t="shared" si="0"/>
        <v/>
      </c>
    </row>
    <row r="31" ht="16.5" customHeight="1" spans="1:6">
      <c r="A31" s="406">
        <f>SUBTOTAL(103,$B$7:$B31)</f>
        <v>16</v>
      </c>
      <c r="B31" s="407" t="s">
        <v>222</v>
      </c>
      <c r="C31" s="408" t="e">
        <f>C27-C30</f>
        <v>#REF!</v>
      </c>
      <c r="D31" s="409" t="e">
        <f>D27-D30</f>
        <v>#REF!</v>
      </c>
      <c r="E31" s="50" t="e">
        <f t="shared" si="2"/>
        <v>#REF!</v>
      </c>
      <c r="F31" s="51" t="e">
        <f t="shared" si="0"/>
        <v>#REF!</v>
      </c>
    </row>
    <row r="32" ht="21.75" customHeight="1" spans="1:6">
      <c r="A32" s="410" t="s">
        <v>223</v>
      </c>
      <c r="B32" s="42"/>
      <c r="C32" s="42"/>
      <c r="D32" s="410"/>
      <c r="E32" s="42"/>
      <c r="F32" s="42"/>
    </row>
    <row r="33" ht="21.75" customHeight="1" spans="1:6">
      <c r="A33" s="410"/>
      <c r="B33" s="42"/>
      <c r="C33" s="42"/>
      <c r="D33" s="410"/>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0694444444444" right="0.550694444444444" top="0.699305555555556" bottom="0.196527777777778" header="0.909722222222222" footer="0.156944444444444"/>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45" t="s">
        <v>159</v>
      </c>
    </row>
    <row r="6" ht="15" customHeight="1" spans="1:6">
      <c r="A6" s="12" t="s">
        <v>161</v>
      </c>
      <c r="B6" s="369" t="s">
        <v>227</v>
      </c>
      <c r="C6" s="32" t="s">
        <v>196</v>
      </c>
      <c r="D6" s="12" t="s">
        <v>197</v>
      </c>
      <c r="E6" s="12" t="s">
        <v>198</v>
      </c>
      <c r="F6" s="390" t="s">
        <v>228</v>
      </c>
    </row>
    <row r="7" ht="15" customHeight="1" spans="1:6">
      <c r="A7" s="391">
        <v>1</v>
      </c>
      <c r="B7" s="392" t="s">
        <v>229</v>
      </c>
      <c r="C7" s="393">
        <f>SUM(C8:C18)</f>
        <v>0</v>
      </c>
      <c r="D7" s="394">
        <f>SUM(D8:D18)</f>
        <v>0</v>
      </c>
      <c r="E7" s="39" t="str">
        <f t="shared" ref="E7:E38" si="0">IF(D7-C7&lt;&gt;0,D7-C7,IF(C7&lt;&gt;0,0,""))</f>
        <v/>
      </c>
      <c r="F7" s="51" t="str">
        <f>IF(C7=0,IF(D7&lt;&gt;0,100,""),IF(C7&lt;&gt;0,IF(D7=0,-100,E7/C7*100)))</f>
        <v/>
      </c>
    </row>
    <row r="8" ht="15" customHeight="1" spans="1:6">
      <c r="A8" s="210">
        <v>2</v>
      </c>
      <c r="B8" s="75" t="s">
        <v>11</v>
      </c>
      <c r="C8" s="113">
        <f>流动汇总!E7</f>
        <v>0</v>
      </c>
      <c r="D8" s="234">
        <f>流动汇总!F7</f>
        <v>0</v>
      </c>
      <c r="E8" s="39" t="str">
        <f t="shared" si="0"/>
        <v/>
      </c>
      <c r="F8" s="51" t="str">
        <f t="shared" ref="F8:F69" si="1">IF(C8=0,IF(D8&lt;&gt;0,100,""),IF(C8&lt;&gt;0,IF(D8=0,-100,E8/C8*100)))</f>
        <v/>
      </c>
    </row>
    <row r="9" ht="15" customHeight="1" spans="1:6">
      <c r="A9" s="391">
        <v>3</v>
      </c>
      <c r="B9" s="75" t="s">
        <v>19</v>
      </c>
      <c r="C9" s="113">
        <f>流动汇总!E8</f>
        <v>0</v>
      </c>
      <c r="D9" s="234">
        <f>流动汇总!F8</f>
        <v>0</v>
      </c>
      <c r="E9" s="39" t="str">
        <f t="shared" si="0"/>
        <v/>
      </c>
      <c r="F9" s="51" t="str">
        <f t="shared" si="1"/>
        <v/>
      </c>
    </row>
    <row r="10" ht="15" customHeight="1" spans="1:6">
      <c r="A10" s="210">
        <v>4</v>
      </c>
      <c r="B10" s="75" t="s">
        <v>26</v>
      </c>
      <c r="C10" s="113">
        <f>流动汇总!E9</f>
        <v>0</v>
      </c>
      <c r="D10" s="234">
        <f>流动汇总!F9</f>
        <v>0</v>
      </c>
      <c r="E10" s="39" t="str">
        <f t="shared" si="0"/>
        <v/>
      </c>
      <c r="F10" s="51" t="str">
        <f t="shared" si="1"/>
        <v/>
      </c>
    </row>
    <row r="11" ht="15" customHeight="1" spans="1:6">
      <c r="A11" s="391">
        <v>5</v>
      </c>
      <c r="B11" s="75" t="s">
        <v>28</v>
      </c>
      <c r="C11" s="113">
        <f>流动汇总!E10</f>
        <v>0</v>
      </c>
      <c r="D11" s="234">
        <f>流动汇总!F10</f>
        <v>0</v>
      </c>
      <c r="E11" s="39" t="str">
        <f t="shared" si="0"/>
        <v/>
      </c>
      <c r="F11" s="51" t="str">
        <f t="shared" si="1"/>
        <v/>
      </c>
    </row>
    <row r="12" ht="15" customHeight="1" spans="1:6">
      <c r="A12" s="210">
        <v>6</v>
      </c>
      <c r="B12" s="75" t="s">
        <v>168</v>
      </c>
      <c r="C12" s="113">
        <f>流动汇总!E11</f>
        <v>0</v>
      </c>
      <c r="D12" s="234">
        <f>流动汇总!F11</f>
        <v>0</v>
      </c>
      <c r="E12" s="39" t="str">
        <f t="shared" si="0"/>
        <v/>
      </c>
      <c r="F12" s="51" t="str">
        <f t="shared" si="1"/>
        <v/>
      </c>
    </row>
    <row r="13" ht="15" customHeight="1" spans="1:6">
      <c r="A13" s="391">
        <v>7</v>
      </c>
      <c r="B13" s="75" t="s">
        <v>32</v>
      </c>
      <c r="C13" s="113">
        <f>流动汇总!E12</f>
        <v>0</v>
      </c>
      <c r="D13" s="234">
        <f>流动汇总!F12</f>
        <v>0</v>
      </c>
      <c r="E13" s="39" t="str">
        <f t="shared" si="0"/>
        <v/>
      </c>
      <c r="F13" s="51" t="str">
        <f t="shared" si="1"/>
        <v/>
      </c>
    </row>
    <row r="14" ht="15" customHeight="1" spans="1:6">
      <c r="A14" s="210">
        <v>8</v>
      </c>
      <c r="B14" s="75" t="s">
        <v>34</v>
      </c>
      <c r="C14" s="113">
        <f>流动汇总!E13</f>
        <v>0</v>
      </c>
      <c r="D14" s="234">
        <f>流动汇总!F13</f>
        <v>0</v>
      </c>
      <c r="E14" s="39" t="str">
        <f t="shared" si="0"/>
        <v/>
      </c>
      <c r="F14" s="51" t="str">
        <f t="shared" si="1"/>
        <v/>
      </c>
    </row>
    <row r="15" ht="15" customHeight="1" spans="1:6">
      <c r="A15" s="391">
        <v>9</v>
      </c>
      <c r="B15" s="75" t="s">
        <v>36</v>
      </c>
      <c r="C15" s="113">
        <f>流动汇总!E14</f>
        <v>0</v>
      </c>
      <c r="D15" s="234">
        <f>流动汇总!F14</f>
        <v>0</v>
      </c>
      <c r="E15" s="39" t="str">
        <f t="shared" si="0"/>
        <v/>
      </c>
      <c r="F15" s="51" t="str">
        <f t="shared" si="1"/>
        <v/>
      </c>
    </row>
    <row r="16" ht="15" customHeight="1" spans="1:6">
      <c r="A16" s="210">
        <v>10</v>
      </c>
      <c r="B16" s="75" t="s">
        <v>38</v>
      </c>
      <c r="C16" s="113">
        <f>流动汇总!E15</f>
        <v>0</v>
      </c>
      <c r="D16" s="234">
        <f>流动汇总!F15</f>
        <v>0</v>
      </c>
      <c r="E16" s="39" t="str">
        <f t="shared" si="0"/>
        <v/>
      </c>
      <c r="F16" s="51" t="str">
        <f t="shared" si="1"/>
        <v/>
      </c>
    </row>
    <row r="17" ht="15" customHeight="1" spans="1:6">
      <c r="A17" s="391">
        <v>11</v>
      </c>
      <c r="B17" s="75" t="s">
        <v>170</v>
      </c>
      <c r="C17" s="113">
        <f>流动汇总!E16</f>
        <v>0</v>
      </c>
      <c r="D17" s="234">
        <f>流动汇总!F16</f>
        <v>0</v>
      </c>
      <c r="E17" s="39" t="str">
        <f t="shared" si="0"/>
        <v/>
      </c>
      <c r="F17" s="51" t="str">
        <f t="shared" si="1"/>
        <v/>
      </c>
    </row>
    <row r="18" ht="15" customHeight="1" spans="1:6">
      <c r="A18" s="210">
        <v>12</v>
      </c>
      <c r="B18" s="75" t="s">
        <v>230</v>
      </c>
      <c r="C18" s="113">
        <f>流动汇总!E17</f>
        <v>0</v>
      </c>
      <c r="D18" s="234">
        <f>流动汇总!F17</f>
        <v>0</v>
      </c>
      <c r="E18" s="39" t="str">
        <f t="shared" si="0"/>
        <v/>
      </c>
      <c r="F18" s="51" t="str">
        <f t="shared" si="1"/>
        <v/>
      </c>
    </row>
    <row r="19" ht="15" customHeight="1" spans="1:6">
      <c r="A19" s="391">
        <v>13</v>
      </c>
      <c r="B19" s="392" t="s">
        <v>231</v>
      </c>
      <c r="C19" s="393" t="e">
        <f>SUM(C20:C25,C35:C45)</f>
        <v>#REF!</v>
      </c>
      <c r="D19" s="393" t="e">
        <f>SUM(D20:D25,D35:D45)</f>
        <v>#REF!</v>
      </c>
      <c r="E19" s="39" t="e">
        <f t="shared" si="0"/>
        <v>#REF!</v>
      </c>
      <c r="F19" s="51" t="e">
        <f t="shared" si="1"/>
        <v>#REF!</v>
      </c>
    </row>
    <row r="20" ht="15" customHeight="1" spans="1:6">
      <c r="A20" s="210">
        <v>14</v>
      </c>
      <c r="B20" s="395" t="s">
        <v>66</v>
      </c>
      <c r="C20" s="19">
        <f>非流动资产汇总!C7</f>
        <v>0</v>
      </c>
      <c r="D20" s="17">
        <f>非流动资产汇总!D7</f>
        <v>0</v>
      </c>
      <c r="E20" s="39" t="str">
        <f t="shared" si="0"/>
        <v/>
      </c>
      <c r="F20" s="51" t="str">
        <f t="shared" si="1"/>
        <v/>
      </c>
    </row>
    <row r="21" ht="15" customHeight="1" spans="1:6">
      <c r="A21" s="391">
        <v>15</v>
      </c>
      <c r="B21" s="395" t="s">
        <v>68</v>
      </c>
      <c r="C21" s="19">
        <f>非流动资产汇总!C8</f>
        <v>0</v>
      </c>
      <c r="D21" s="17">
        <f>非流动资产汇总!D8</f>
        <v>0</v>
      </c>
      <c r="E21" s="39" t="str">
        <f t="shared" si="0"/>
        <v/>
      </c>
      <c r="F21" s="51" t="str">
        <f t="shared" si="1"/>
        <v/>
      </c>
    </row>
    <row r="22" ht="15" customHeight="1" spans="1:6">
      <c r="A22" s="210">
        <v>16</v>
      </c>
      <c r="B22" s="395" t="s">
        <v>69</v>
      </c>
      <c r="C22" s="19">
        <f>非流动资产汇总!C9</f>
        <v>0</v>
      </c>
      <c r="D22" s="17">
        <f>非流动资产汇总!D9</f>
        <v>0</v>
      </c>
      <c r="E22" s="39" t="str">
        <f t="shared" si="0"/>
        <v/>
      </c>
      <c r="F22" s="51" t="str">
        <f t="shared" si="1"/>
        <v/>
      </c>
    </row>
    <row r="23" ht="15" customHeight="1" spans="1:6">
      <c r="A23" s="391">
        <v>17</v>
      </c>
      <c r="B23" s="395" t="s">
        <v>70</v>
      </c>
      <c r="C23" s="19">
        <f>非流动资产汇总!C10</f>
        <v>0</v>
      </c>
      <c r="D23" s="17">
        <f>非流动资产汇总!D10</f>
        <v>0</v>
      </c>
      <c r="E23" s="39" t="str">
        <f t="shared" si="0"/>
        <v/>
      </c>
      <c r="F23" s="51" t="str">
        <f t="shared" si="1"/>
        <v/>
      </c>
    </row>
    <row r="24" ht="15" customHeight="1" spans="1:6">
      <c r="A24" s="210">
        <v>18</v>
      </c>
      <c r="B24" s="395" t="s">
        <v>71</v>
      </c>
      <c r="C24" s="19">
        <f>非流动资产汇总!C11</f>
        <v>0</v>
      </c>
      <c r="D24" s="17">
        <f>非流动资产汇总!D11</f>
        <v>0</v>
      </c>
      <c r="E24" s="39" t="str">
        <f t="shared" si="0"/>
        <v/>
      </c>
      <c r="F24" s="51" t="str">
        <f t="shared" si="1"/>
        <v/>
      </c>
    </row>
    <row r="25" ht="15" customHeight="1" spans="1:6">
      <c r="A25" s="391">
        <v>19</v>
      </c>
      <c r="B25" s="395" t="s">
        <v>72</v>
      </c>
      <c r="C25" s="19" t="e">
        <f>#REF!</f>
        <v>#REF!</v>
      </c>
      <c r="D25" s="17" t="e">
        <f>#REF!</f>
        <v>#REF!</v>
      </c>
      <c r="E25" s="39" t="e">
        <f t="shared" si="0"/>
        <v>#REF!</v>
      </c>
      <c r="F25" s="51" t="e">
        <f t="shared" si="1"/>
        <v>#REF!</v>
      </c>
    </row>
    <row r="26" ht="15" customHeight="1" spans="1:6">
      <c r="A26" s="210">
        <v>20</v>
      </c>
      <c r="B26" s="75" t="s">
        <v>232</v>
      </c>
      <c r="C26" s="113" t="e">
        <f>SUM(C27:C29)</f>
        <v>#REF!</v>
      </c>
      <c r="D26" s="234" t="e">
        <f>SUM(D27:D29)</f>
        <v>#REF!</v>
      </c>
      <c r="E26" s="39" t="e">
        <f t="shared" si="0"/>
        <v>#REF!</v>
      </c>
      <c r="F26" s="51" t="e">
        <f t="shared" si="1"/>
        <v>#REF!</v>
      </c>
    </row>
    <row r="27" ht="15" customHeight="1" spans="1:6">
      <c r="A27" s="391">
        <v>21</v>
      </c>
      <c r="B27" s="75" t="s">
        <v>233</v>
      </c>
      <c r="C27" s="113" t="e">
        <f>#REF!</f>
        <v>#REF!</v>
      </c>
      <c r="D27" s="234" t="e">
        <f>#REF!</f>
        <v>#REF!</v>
      </c>
      <c r="E27" s="39" t="e">
        <f t="shared" si="0"/>
        <v>#REF!</v>
      </c>
      <c r="F27" s="51" t="e">
        <f t="shared" si="1"/>
        <v>#REF!</v>
      </c>
    </row>
    <row r="28" ht="15" customHeight="1" spans="1:6">
      <c r="A28" s="210">
        <v>22</v>
      </c>
      <c r="B28" s="75" t="s">
        <v>234</v>
      </c>
      <c r="C28" s="113" t="e">
        <f>#REF!</f>
        <v>#REF!</v>
      </c>
      <c r="D28" s="234" t="e">
        <f>#REF!</f>
        <v>#REF!</v>
      </c>
      <c r="E28" s="39" t="e">
        <f t="shared" si="0"/>
        <v>#REF!</v>
      </c>
      <c r="F28" s="51" t="e">
        <f t="shared" si="1"/>
        <v>#REF!</v>
      </c>
    </row>
    <row r="29" ht="15" customHeight="1" spans="1:6">
      <c r="A29" s="391">
        <v>23</v>
      </c>
      <c r="B29" s="75" t="s">
        <v>235</v>
      </c>
      <c r="C29" s="113" t="e">
        <f>#REF!</f>
        <v>#REF!</v>
      </c>
      <c r="D29" s="234" t="e">
        <f>#REF!</f>
        <v>#REF!</v>
      </c>
      <c r="E29" s="39" t="e">
        <f t="shared" si="0"/>
        <v>#REF!</v>
      </c>
      <c r="F29" s="51" t="e">
        <f t="shared" si="1"/>
        <v>#REF!</v>
      </c>
    </row>
    <row r="30" ht="15" customHeight="1" spans="1:6">
      <c r="A30" s="210">
        <v>24</v>
      </c>
      <c r="B30" s="75" t="s">
        <v>236</v>
      </c>
      <c r="C30" s="113" t="e">
        <f>SUM(C31:C33)</f>
        <v>#REF!</v>
      </c>
      <c r="D30" s="234" t="e">
        <f>SUM(D31:D33)</f>
        <v>#REF!</v>
      </c>
      <c r="E30" s="39" t="e">
        <f t="shared" si="0"/>
        <v>#REF!</v>
      </c>
      <c r="F30" s="51" t="e">
        <f t="shared" si="1"/>
        <v>#REF!</v>
      </c>
    </row>
    <row r="31" ht="15" customHeight="1" spans="1:6">
      <c r="A31" s="391">
        <v>25</v>
      </c>
      <c r="B31" s="75" t="s">
        <v>233</v>
      </c>
      <c r="C31" s="113" t="e">
        <f>#REF!</f>
        <v>#REF!</v>
      </c>
      <c r="D31" s="234" t="e">
        <f>#REF!</f>
        <v>#REF!</v>
      </c>
      <c r="E31" s="39" t="e">
        <f t="shared" si="0"/>
        <v>#REF!</v>
      </c>
      <c r="F31" s="51" t="e">
        <f t="shared" si="1"/>
        <v>#REF!</v>
      </c>
    </row>
    <row r="32" ht="15" customHeight="1" spans="1:6">
      <c r="A32" s="210">
        <v>26</v>
      </c>
      <c r="B32" s="75" t="s">
        <v>234</v>
      </c>
      <c r="C32" s="113" t="e">
        <f>#REF!</f>
        <v>#REF!</v>
      </c>
      <c r="D32" s="234" t="e">
        <f>#REF!</f>
        <v>#REF!</v>
      </c>
      <c r="E32" s="39" t="e">
        <f t="shared" si="0"/>
        <v>#REF!</v>
      </c>
      <c r="F32" s="51" t="e">
        <f t="shared" si="1"/>
        <v>#REF!</v>
      </c>
    </row>
    <row r="33" ht="15" customHeight="1" spans="1:6">
      <c r="A33" s="391">
        <v>27</v>
      </c>
      <c r="B33" s="75" t="s">
        <v>235</v>
      </c>
      <c r="C33" s="113" t="e">
        <f>#REF!</f>
        <v>#REF!</v>
      </c>
      <c r="D33" s="234" t="e">
        <f>#REF!</f>
        <v>#REF!</v>
      </c>
      <c r="E33" s="39" t="e">
        <f t="shared" si="0"/>
        <v>#REF!</v>
      </c>
      <c r="F33" s="51" t="e">
        <f t="shared" si="1"/>
        <v>#REF!</v>
      </c>
    </row>
    <row r="34" ht="15" customHeight="1" spans="1:6">
      <c r="A34" s="210">
        <v>28</v>
      </c>
      <c r="B34" s="75" t="s">
        <v>237</v>
      </c>
      <c r="C34" s="113" t="e">
        <f>#REF!</f>
        <v>#REF!</v>
      </c>
      <c r="D34" s="234" t="e">
        <f>#REF!</f>
        <v>#REF!</v>
      </c>
      <c r="E34" s="39" t="e">
        <f t="shared" si="0"/>
        <v>#REF!</v>
      </c>
      <c r="F34" s="51" t="e">
        <f t="shared" si="1"/>
        <v>#REF!</v>
      </c>
    </row>
    <row r="35" ht="15" customHeight="1" spans="1:6">
      <c r="A35" s="391">
        <v>29</v>
      </c>
      <c r="B35" s="395" t="s">
        <v>80</v>
      </c>
      <c r="C35" s="113">
        <f>在建工程汇总!C27</f>
        <v>0</v>
      </c>
      <c r="D35" s="113">
        <f>在建工程汇总!D27</f>
        <v>0</v>
      </c>
      <c r="E35" s="39" t="str">
        <f t="shared" si="0"/>
        <v/>
      </c>
      <c r="F35" s="51" t="str">
        <f t="shared" si="1"/>
        <v/>
      </c>
    </row>
    <row r="36" ht="15" customHeight="1" spans="1:6">
      <c r="A36" s="210">
        <v>30</v>
      </c>
      <c r="B36" s="395" t="s">
        <v>83</v>
      </c>
      <c r="C36" s="19">
        <f>工程物资!G28</f>
        <v>0</v>
      </c>
      <c r="D36" s="19">
        <f>工程物资!J28</f>
        <v>0</v>
      </c>
      <c r="E36" s="39" t="str">
        <f t="shared" si="0"/>
        <v/>
      </c>
      <c r="F36" s="51" t="str">
        <f t="shared" si="1"/>
        <v/>
      </c>
    </row>
    <row r="37" ht="15" customHeight="1" spans="1:6">
      <c r="A37" s="391">
        <v>31</v>
      </c>
      <c r="B37" s="395" t="s">
        <v>84</v>
      </c>
      <c r="C37" s="19">
        <f>固定资产清理!D28</f>
        <v>0</v>
      </c>
      <c r="D37" s="19">
        <f>固定资产清理!E28</f>
        <v>0</v>
      </c>
      <c r="E37" s="39" t="str">
        <f t="shared" si="0"/>
        <v/>
      </c>
      <c r="F37" s="51" t="str">
        <f t="shared" si="1"/>
        <v/>
      </c>
    </row>
    <row r="38" ht="15" customHeight="1" spans="1:6">
      <c r="A38" s="210">
        <v>32</v>
      </c>
      <c r="B38" s="395" t="s">
        <v>85</v>
      </c>
      <c r="C38" s="19">
        <f>生产性生物资产!H28</f>
        <v>0</v>
      </c>
      <c r="D38" s="19">
        <f>生产性生物资产!K28</f>
        <v>0</v>
      </c>
      <c r="E38" s="39" t="str">
        <f t="shared" si="0"/>
        <v/>
      </c>
      <c r="F38" s="51" t="str">
        <f t="shared" si="1"/>
        <v/>
      </c>
    </row>
    <row r="39" ht="15" customHeight="1" spans="1:6">
      <c r="A39" s="391">
        <v>33</v>
      </c>
      <c r="B39" s="395" t="s">
        <v>86</v>
      </c>
      <c r="C39" s="19">
        <f>油气资产!I28</f>
        <v>0</v>
      </c>
      <c r="D39" s="19">
        <f>油气资产!L28</f>
        <v>0</v>
      </c>
      <c r="E39" s="39" t="str">
        <f t="shared" ref="E39:E69" si="2">IF(D39-C39&lt;&gt;0,D39-C39,IF(C39&lt;&gt;0,0,""))</f>
        <v/>
      </c>
      <c r="F39" s="51" t="str">
        <f t="shared" si="1"/>
        <v/>
      </c>
    </row>
    <row r="40" ht="15" customHeight="1" spans="1:6">
      <c r="A40" s="210">
        <v>34</v>
      </c>
      <c r="B40" s="75" t="s">
        <v>87</v>
      </c>
      <c r="C40" s="113">
        <f>无形资产汇总!C28</f>
        <v>0</v>
      </c>
      <c r="D40" s="234">
        <f>无形资产汇总!D28</f>
        <v>0</v>
      </c>
      <c r="E40" s="39" t="str">
        <f t="shared" si="2"/>
        <v/>
      </c>
      <c r="F40" s="51" t="str">
        <f t="shared" si="1"/>
        <v/>
      </c>
    </row>
    <row r="41" ht="15" customHeight="1" spans="1:6">
      <c r="A41" s="391">
        <v>35</v>
      </c>
      <c r="B41" s="75" t="s">
        <v>91</v>
      </c>
      <c r="C41" s="113">
        <f>开发支出!D28</f>
        <v>0</v>
      </c>
      <c r="D41" s="113">
        <f>开发支出!E28</f>
        <v>0</v>
      </c>
      <c r="E41" s="39" t="str">
        <f t="shared" si="2"/>
        <v/>
      </c>
      <c r="F41" s="51" t="str">
        <f t="shared" si="1"/>
        <v/>
      </c>
    </row>
    <row r="42" ht="15" customHeight="1" spans="1:6">
      <c r="A42" s="210">
        <v>36</v>
      </c>
      <c r="B42" s="75" t="s">
        <v>92</v>
      </c>
      <c r="C42" s="113">
        <f>商誉!D28</f>
        <v>0</v>
      </c>
      <c r="D42" s="113">
        <f>商誉!E28</f>
        <v>0</v>
      </c>
      <c r="E42" s="39" t="str">
        <f t="shared" si="2"/>
        <v/>
      </c>
      <c r="F42" s="51" t="str">
        <f t="shared" si="1"/>
        <v/>
      </c>
    </row>
    <row r="43" ht="15" customHeight="1" spans="1:6">
      <c r="A43" s="391">
        <v>37</v>
      </c>
      <c r="B43" s="75" t="s">
        <v>93</v>
      </c>
      <c r="C43" s="113">
        <f>长期待摊费用!F28</f>
        <v>0</v>
      </c>
      <c r="D43" s="234">
        <f>长期待摊费用!H28</f>
        <v>0</v>
      </c>
      <c r="E43" s="39" t="str">
        <f t="shared" si="2"/>
        <v/>
      </c>
      <c r="F43" s="51" t="str">
        <f t="shared" si="1"/>
        <v/>
      </c>
    </row>
    <row r="44" ht="15" customHeight="1" spans="1:6">
      <c r="A44" s="210">
        <v>38</v>
      </c>
      <c r="B44" s="75" t="s">
        <v>94</v>
      </c>
      <c r="C44" s="113">
        <f>递延所得税资产!D28</f>
        <v>0</v>
      </c>
      <c r="D44" s="113">
        <f>递延所得税资产!E28</f>
        <v>0</v>
      </c>
      <c r="E44" s="39" t="str">
        <f t="shared" si="2"/>
        <v/>
      </c>
      <c r="F44" s="51" t="str">
        <f t="shared" si="1"/>
        <v/>
      </c>
    </row>
    <row r="45" ht="15" customHeight="1" spans="1:6">
      <c r="A45" s="391">
        <v>39</v>
      </c>
      <c r="B45" s="75" t="s">
        <v>95</v>
      </c>
      <c r="C45" s="113">
        <f>其他非流动资产汇总!C28</f>
        <v>0</v>
      </c>
      <c r="D45" s="234">
        <f>其他非流动资产汇总!D28</f>
        <v>0</v>
      </c>
      <c r="E45" s="39" t="str">
        <f t="shared" si="2"/>
        <v/>
      </c>
      <c r="F45" s="51" t="str">
        <f t="shared" si="1"/>
        <v/>
      </c>
    </row>
    <row r="46" ht="15" customHeight="1" spans="1:6">
      <c r="A46" s="210">
        <v>40</v>
      </c>
      <c r="B46" s="396" t="s">
        <v>238</v>
      </c>
      <c r="C46" s="393" t="e">
        <f>SUM(C7,C19)</f>
        <v>#REF!</v>
      </c>
      <c r="D46" s="394" t="e">
        <f>SUM(D7,D19)</f>
        <v>#REF!</v>
      </c>
      <c r="E46" s="39" t="e">
        <f t="shared" si="2"/>
        <v>#REF!</v>
      </c>
      <c r="F46" s="51" t="e">
        <f t="shared" si="1"/>
        <v>#REF!</v>
      </c>
    </row>
    <row r="47" ht="15" customHeight="1" spans="1:6">
      <c r="A47" s="391">
        <v>41</v>
      </c>
      <c r="B47" s="396" t="s">
        <v>239</v>
      </c>
      <c r="C47" s="393">
        <f>SUM(C48:C59)</f>
        <v>0</v>
      </c>
      <c r="D47" s="394">
        <f>SUM(D48:D59)</f>
        <v>0</v>
      </c>
      <c r="E47" s="39" t="str">
        <f t="shared" si="2"/>
        <v/>
      </c>
      <c r="F47" s="51" t="str">
        <f t="shared" si="1"/>
        <v/>
      </c>
    </row>
    <row r="48" ht="15" customHeight="1" spans="1:6">
      <c r="A48" s="210">
        <v>42</v>
      </c>
      <c r="B48" s="75" t="s">
        <v>14</v>
      </c>
      <c r="C48" s="113">
        <f>流动负债汇总!C7</f>
        <v>0</v>
      </c>
      <c r="D48" s="234">
        <f>流动负债汇总!D7</f>
        <v>0</v>
      </c>
      <c r="E48" s="39" t="str">
        <f t="shared" si="2"/>
        <v/>
      </c>
      <c r="F48" s="51" t="str">
        <f t="shared" si="1"/>
        <v/>
      </c>
    </row>
    <row r="49" ht="15" customHeight="1" spans="1:6">
      <c r="A49" s="391">
        <v>43</v>
      </c>
      <c r="B49" s="75" t="s">
        <v>16</v>
      </c>
      <c r="C49" s="113">
        <f>流动负债汇总!C8</f>
        <v>0</v>
      </c>
      <c r="D49" s="234">
        <f>流动负债汇总!D8</f>
        <v>0</v>
      </c>
      <c r="E49" s="39" t="str">
        <f t="shared" si="2"/>
        <v/>
      </c>
      <c r="F49" s="51" t="str">
        <f t="shared" si="1"/>
        <v/>
      </c>
    </row>
    <row r="50" ht="15" customHeight="1" spans="1:6">
      <c r="A50" s="210">
        <v>44</v>
      </c>
      <c r="B50" s="75" t="s">
        <v>18</v>
      </c>
      <c r="C50" s="113">
        <f>流动负债汇总!C9</f>
        <v>0</v>
      </c>
      <c r="D50" s="234">
        <f>流动负债汇总!D9</f>
        <v>0</v>
      </c>
      <c r="E50" s="39" t="str">
        <f t="shared" si="2"/>
        <v/>
      </c>
      <c r="F50" s="51" t="str">
        <f t="shared" si="1"/>
        <v/>
      </c>
    </row>
    <row r="51" ht="15" customHeight="1" spans="1:6">
      <c r="A51" s="391">
        <v>45</v>
      </c>
      <c r="B51" s="75" t="s">
        <v>21</v>
      </c>
      <c r="C51" s="113">
        <f>流动负债汇总!C10</f>
        <v>0</v>
      </c>
      <c r="D51" s="234">
        <f>流动负债汇总!D10</f>
        <v>0</v>
      </c>
      <c r="E51" s="39" t="str">
        <f t="shared" si="2"/>
        <v/>
      </c>
      <c r="F51" s="51" t="str">
        <f t="shared" si="1"/>
        <v/>
      </c>
    </row>
    <row r="52" ht="15" customHeight="1" spans="1:6">
      <c r="A52" s="210">
        <v>46</v>
      </c>
      <c r="B52" s="75" t="s">
        <v>23</v>
      </c>
      <c r="C52" s="113">
        <f>流动负债汇总!C11</f>
        <v>0</v>
      </c>
      <c r="D52" s="234">
        <f>流动负债汇总!D11</f>
        <v>0</v>
      </c>
      <c r="E52" s="39" t="str">
        <f t="shared" si="2"/>
        <v/>
      </c>
      <c r="F52" s="51" t="str">
        <f t="shared" si="1"/>
        <v/>
      </c>
    </row>
    <row r="53" ht="15" customHeight="1" spans="1:6">
      <c r="A53" s="391">
        <v>47</v>
      </c>
      <c r="B53" s="75" t="s">
        <v>25</v>
      </c>
      <c r="C53" s="113">
        <f>流动负债汇总!C12</f>
        <v>0</v>
      </c>
      <c r="D53" s="234">
        <f>流动负债汇总!D12</f>
        <v>0</v>
      </c>
      <c r="E53" s="39" t="str">
        <f t="shared" si="2"/>
        <v/>
      </c>
      <c r="F53" s="51" t="str">
        <f t="shared" si="1"/>
        <v/>
      </c>
    </row>
    <row r="54" ht="15" customHeight="1" spans="1:6">
      <c r="A54" s="210">
        <v>48</v>
      </c>
      <c r="B54" s="75" t="s">
        <v>27</v>
      </c>
      <c r="C54" s="113">
        <f>流动负债汇总!C13</f>
        <v>0</v>
      </c>
      <c r="D54" s="234">
        <f>流动负债汇总!D13</f>
        <v>0</v>
      </c>
      <c r="E54" s="39" t="str">
        <f t="shared" si="2"/>
        <v/>
      </c>
      <c r="F54" s="51" t="str">
        <f t="shared" si="1"/>
        <v/>
      </c>
    </row>
    <row r="55" ht="15" customHeight="1" spans="1:6">
      <c r="A55" s="391">
        <v>49</v>
      </c>
      <c r="B55" s="75" t="s">
        <v>29</v>
      </c>
      <c r="C55" s="113">
        <f>流动负债汇总!C14</f>
        <v>0</v>
      </c>
      <c r="D55" s="234">
        <f>流动负债汇总!D14</f>
        <v>0</v>
      </c>
      <c r="E55" s="39" t="str">
        <f t="shared" si="2"/>
        <v/>
      </c>
      <c r="F55" s="51" t="str">
        <f t="shared" si="1"/>
        <v/>
      </c>
    </row>
    <row r="56" ht="15" customHeight="1" spans="1:6">
      <c r="A56" s="210">
        <v>50</v>
      </c>
      <c r="B56" s="75" t="s">
        <v>169</v>
      </c>
      <c r="C56" s="113">
        <f>流动负债汇总!C15</f>
        <v>0</v>
      </c>
      <c r="D56" s="234">
        <f>流动负债汇总!D15</f>
        <v>0</v>
      </c>
      <c r="E56" s="39" t="str">
        <f t="shared" si="2"/>
        <v/>
      </c>
      <c r="F56" s="51" t="str">
        <f t="shared" si="1"/>
        <v/>
      </c>
    </row>
    <row r="57" ht="15" customHeight="1" spans="1:6">
      <c r="A57" s="391">
        <v>51</v>
      </c>
      <c r="B57" s="75" t="s">
        <v>33</v>
      </c>
      <c r="C57" s="113">
        <f>流动负债汇总!C16</f>
        <v>0</v>
      </c>
      <c r="D57" s="234">
        <f>流动负债汇总!D16</f>
        <v>0</v>
      </c>
      <c r="E57" s="39" t="str">
        <f t="shared" si="2"/>
        <v/>
      </c>
      <c r="F57" s="51" t="str">
        <f t="shared" si="1"/>
        <v/>
      </c>
    </row>
    <row r="58" ht="15" customHeight="1" spans="1:6">
      <c r="A58" s="210">
        <v>52</v>
      </c>
      <c r="B58" s="75" t="s">
        <v>35</v>
      </c>
      <c r="C58" s="113">
        <f>流动负债汇总!C17</f>
        <v>0</v>
      </c>
      <c r="D58" s="234">
        <f>流动负债汇总!D17</f>
        <v>0</v>
      </c>
      <c r="E58" s="39" t="str">
        <f t="shared" si="2"/>
        <v/>
      </c>
      <c r="F58" s="51" t="str">
        <f t="shared" si="1"/>
        <v/>
      </c>
    </row>
    <row r="59" ht="15" customHeight="1" spans="1:6">
      <c r="A59" s="391">
        <v>53</v>
      </c>
      <c r="B59" s="75" t="s">
        <v>240</v>
      </c>
      <c r="C59" s="113">
        <f>流动负债汇总!C18</f>
        <v>0</v>
      </c>
      <c r="D59" s="234">
        <f>流动负债汇总!D18</f>
        <v>0</v>
      </c>
      <c r="E59" s="39" t="str">
        <f t="shared" si="2"/>
        <v/>
      </c>
      <c r="F59" s="51" t="str">
        <f t="shared" si="1"/>
        <v/>
      </c>
    </row>
    <row r="60" ht="15" customHeight="1" spans="1:6">
      <c r="A60" s="210">
        <v>54</v>
      </c>
      <c r="B60" s="396" t="s">
        <v>241</v>
      </c>
      <c r="C60" s="393">
        <f>SUM(C61:C67)</f>
        <v>0</v>
      </c>
      <c r="D60" s="394">
        <f>SUM(D61:D67)</f>
        <v>0</v>
      </c>
      <c r="E60" s="39" t="str">
        <f t="shared" si="2"/>
        <v/>
      </c>
      <c r="F60" s="51" t="str">
        <f t="shared" si="1"/>
        <v/>
      </c>
    </row>
    <row r="61" ht="15" customHeight="1" spans="1:6">
      <c r="A61" s="391">
        <v>55</v>
      </c>
      <c r="B61" s="75" t="s">
        <v>43</v>
      </c>
      <c r="C61" s="113">
        <f>'非流动负债汇总 '!C7</f>
        <v>0</v>
      </c>
      <c r="D61" s="234">
        <f>'非流动负债汇总 '!D7</f>
        <v>0</v>
      </c>
      <c r="E61" s="39" t="str">
        <f t="shared" si="2"/>
        <v/>
      </c>
      <c r="F61" s="51" t="str">
        <f t="shared" si="1"/>
        <v/>
      </c>
    </row>
    <row r="62" ht="15" customHeight="1" spans="1:6">
      <c r="A62" s="210">
        <v>56</v>
      </c>
      <c r="B62" s="75" t="s">
        <v>45</v>
      </c>
      <c r="C62" s="113">
        <f>'非流动负债汇总 '!C8</f>
        <v>0</v>
      </c>
      <c r="D62" s="234">
        <f>'非流动负债汇总 '!D8</f>
        <v>0</v>
      </c>
      <c r="E62" s="39" t="str">
        <f t="shared" si="2"/>
        <v/>
      </c>
      <c r="F62" s="51" t="str">
        <f t="shared" si="1"/>
        <v/>
      </c>
    </row>
    <row r="63" ht="15" customHeight="1" spans="1:6">
      <c r="A63" s="391">
        <v>57</v>
      </c>
      <c r="B63" s="75" t="s">
        <v>47</v>
      </c>
      <c r="C63" s="113">
        <f>'非流动负债汇总 '!C9</f>
        <v>0</v>
      </c>
      <c r="D63" s="234">
        <f>'非流动负债汇总 '!D9</f>
        <v>0</v>
      </c>
      <c r="E63" s="39" t="str">
        <f t="shared" si="2"/>
        <v/>
      </c>
      <c r="F63" s="51" t="str">
        <f t="shared" si="1"/>
        <v/>
      </c>
    </row>
    <row r="64" ht="15" customHeight="1" spans="1:6">
      <c r="A64" s="210">
        <v>58</v>
      </c>
      <c r="B64" s="75" t="s">
        <v>49</v>
      </c>
      <c r="C64" s="113">
        <f>'非流动负债汇总 '!C10</f>
        <v>0</v>
      </c>
      <c r="D64" s="234">
        <f>'非流动负债汇总 '!D10</f>
        <v>0</v>
      </c>
      <c r="E64" s="39" t="str">
        <f t="shared" si="2"/>
        <v/>
      </c>
      <c r="F64" s="51" t="str">
        <f t="shared" si="1"/>
        <v/>
      </c>
    </row>
    <row r="65" ht="15" customHeight="1" spans="1:6">
      <c r="A65" s="391">
        <v>59</v>
      </c>
      <c r="B65" s="75" t="s">
        <v>51</v>
      </c>
      <c r="C65" s="113">
        <f>'非流动负债汇总 '!C11</f>
        <v>0</v>
      </c>
      <c r="D65" s="234">
        <f>'非流动负债汇总 '!D11</f>
        <v>0</v>
      </c>
      <c r="E65" s="39" t="str">
        <f t="shared" si="2"/>
        <v/>
      </c>
      <c r="F65" s="51" t="str">
        <f t="shared" si="1"/>
        <v/>
      </c>
    </row>
    <row r="66" ht="15" customHeight="1" spans="1:6">
      <c r="A66" s="210">
        <v>60</v>
      </c>
      <c r="B66" s="75" t="s">
        <v>53</v>
      </c>
      <c r="C66" s="113">
        <f>'非流动负债汇总 '!C12</f>
        <v>0</v>
      </c>
      <c r="D66" s="234">
        <f>'非流动负债汇总 '!D12</f>
        <v>0</v>
      </c>
      <c r="E66" s="39" t="str">
        <f t="shared" si="2"/>
        <v/>
      </c>
      <c r="F66" s="51" t="str">
        <f t="shared" si="1"/>
        <v/>
      </c>
    </row>
    <row r="67" ht="15" customHeight="1" spans="1:6">
      <c r="A67" s="391">
        <v>61</v>
      </c>
      <c r="B67" s="75" t="s">
        <v>55</v>
      </c>
      <c r="C67" s="113">
        <f>'非流动负债汇总 '!C13</f>
        <v>0</v>
      </c>
      <c r="D67" s="234">
        <f>'非流动负债汇总 '!D13</f>
        <v>0</v>
      </c>
      <c r="E67" s="39" t="str">
        <f t="shared" si="2"/>
        <v/>
      </c>
      <c r="F67" s="51" t="str">
        <f t="shared" si="1"/>
        <v/>
      </c>
    </row>
    <row r="68" ht="15" customHeight="1" spans="1:6">
      <c r="A68" s="210">
        <v>62</v>
      </c>
      <c r="B68" s="396" t="s">
        <v>242</v>
      </c>
      <c r="C68" s="393">
        <f>SUM(C47,C60)</f>
        <v>0</v>
      </c>
      <c r="D68" s="394">
        <f>SUM(D47,D60)</f>
        <v>0</v>
      </c>
      <c r="E68" s="39" t="str">
        <f t="shared" si="2"/>
        <v/>
      </c>
      <c r="F68" s="51" t="str">
        <f t="shared" si="1"/>
        <v/>
      </c>
    </row>
    <row r="69" ht="15" customHeight="1" spans="1:6">
      <c r="A69" s="391">
        <v>63</v>
      </c>
      <c r="B69" s="396" t="s">
        <v>243</v>
      </c>
      <c r="C69" s="393" t="e">
        <f>C46-C68</f>
        <v>#REF!</v>
      </c>
      <c r="D69" s="394" t="e">
        <f>D46-D68</f>
        <v>#REF!</v>
      </c>
      <c r="E69" s="39" t="e">
        <f t="shared" si="2"/>
        <v>#REF!</v>
      </c>
      <c r="F69" s="51" t="e">
        <f t="shared" si="1"/>
        <v>#REF!</v>
      </c>
    </row>
    <row r="70" customHeight="1" spans="1:6">
      <c r="A70" s="397" t="s">
        <v>244</v>
      </c>
      <c r="B70" s="398"/>
      <c r="C70" s="398"/>
      <c r="D70" s="398"/>
      <c r="E70" s="398"/>
      <c r="F70" s="399"/>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00" t="s">
        <v>245</v>
      </c>
      <c r="B74" s="400"/>
      <c r="C74" s="9"/>
      <c r="D74" s="9"/>
      <c r="E74" s="9"/>
      <c r="F74" s="112"/>
    </row>
    <row r="75" customHeight="1" spans="1:6">
      <c r="A75" s="401"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01"/>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861111111111" right="0.904861111111111" top="0.511805555555556" bottom="0.275" header="0.708333333333333" footer="0.236111111111111"/>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67" t="e">
        <f>#REF!&amp;#REF!</f>
        <v>#REF!</v>
      </c>
      <c r="B5" s="9"/>
      <c r="C5" s="9"/>
      <c r="D5" s="9"/>
      <c r="E5" s="9"/>
      <c r="F5" s="9"/>
      <c r="G5" s="9"/>
      <c r="H5" s="368" t="s">
        <v>159</v>
      </c>
    </row>
    <row r="6" ht="28" customHeight="1" spans="1:8">
      <c r="A6" s="369" t="s">
        <v>249</v>
      </c>
      <c r="B6" s="370" t="s">
        <v>227</v>
      </c>
      <c r="C6" s="371"/>
      <c r="D6" s="372"/>
      <c r="E6" s="373" t="s">
        <v>196</v>
      </c>
      <c r="F6" s="369" t="s">
        <v>197</v>
      </c>
      <c r="G6" s="369" t="s">
        <v>250</v>
      </c>
      <c r="H6" s="369" t="s">
        <v>251</v>
      </c>
    </row>
    <row r="7" customHeight="1" spans="1:8">
      <c r="A7" s="374" t="s">
        <v>252</v>
      </c>
      <c r="B7" s="375" t="s">
        <v>253</v>
      </c>
      <c r="C7" s="376" t="s">
        <v>15</v>
      </c>
      <c r="D7" s="377"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74" t="s">
        <v>255</v>
      </c>
      <c r="B8" s="378" t="s">
        <v>19</v>
      </c>
      <c r="C8" s="379"/>
      <c r="D8" s="380"/>
      <c r="E8" s="113">
        <f>交易性金融资产汇总!C28</f>
        <v>0</v>
      </c>
      <c r="F8" s="234">
        <f>交易性金融资产汇总!D28</f>
        <v>0</v>
      </c>
      <c r="G8" s="39" t="str">
        <f t="shared" si="0"/>
        <v/>
      </c>
      <c r="H8" s="51" t="str">
        <f t="shared" si="1"/>
        <v/>
      </c>
    </row>
    <row r="9" customHeight="1" spans="1:8">
      <c r="A9" s="374" t="s">
        <v>256</v>
      </c>
      <c r="B9" s="378" t="s">
        <v>26</v>
      </c>
      <c r="C9" s="381"/>
      <c r="D9" s="380"/>
      <c r="E9" s="113">
        <f>应收票据!G28</f>
        <v>0</v>
      </c>
      <c r="F9" s="234">
        <f>应收票据!H28</f>
        <v>0</v>
      </c>
      <c r="G9" s="39" t="str">
        <f t="shared" si="0"/>
        <v/>
      </c>
      <c r="H9" s="51" t="str">
        <f t="shared" si="1"/>
        <v/>
      </c>
    </row>
    <row r="10" customHeight="1" spans="1:8">
      <c r="A10" s="374" t="s">
        <v>257</v>
      </c>
      <c r="B10" s="378" t="s">
        <v>28</v>
      </c>
      <c r="C10" s="381"/>
      <c r="D10" s="380"/>
      <c r="E10" s="113">
        <f>应收账款!K28</f>
        <v>0</v>
      </c>
      <c r="F10" s="234">
        <f>应收账款!L28</f>
        <v>0</v>
      </c>
      <c r="G10" s="39" t="str">
        <f t="shared" si="0"/>
        <v/>
      </c>
      <c r="H10" s="51" t="str">
        <f t="shared" si="1"/>
        <v/>
      </c>
    </row>
    <row r="11" customHeight="1" spans="1:8">
      <c r="A11" s="374" t="s">
        <v>258</v>
      </c>
      <c r="B11" s="378" t="s">
        <v>30</v>
      </c>
      <c r="C11" s="381"/>
      <c r="D11" s="380"/>
      <c r="E11" s="382">
        <f>预付账款!K28</f>
        <v>0</v>
      </c>
      <c r="F11" s="234">
        <f>预付账款!L28</f>
        <v>0</v>
      </c>
      <c r="G11" s="39" t="str">
        <f t="shared" si="0"/>
        <v/>
      </c>
      <c r="H11" s="51" t="str">
        <f t="shared" si="1"/>
        <v/>
      </c>
    </row>
    <row r="12" customHeight="1" spans="1:8">
      <c r="A12" s="374" t="s">
        <v>259</v>
      </c>
      <c r="B12" s="378" t="s">
        <v>32</v>
      </c>
      <c r="C12" s="381"/>
      <c r="D12" s="380"/>
      <c r="E12" s="113">
        <f>应收利息!H28</f>
        <v>0</v>
      </c>
      <c r="F12" s="234">
        <f>应收利息!I28</f>
        <v>0</v>
      </c>
      <c r="G12" s="39" t="str">
        <f t="shared" si="0"/>
        <v/>
      </c>
      <c r="H12" s="51" t="str">
        <f t="shared" si="1"/>
        <v/>
      </c>
    </row>
    <row r="13" customHeight="1" spans="1:8">
      <c r="A13" s="374" t="s">
        <v>260</v>
      </c>
      <c r="B13" s="378" t="s">
        <v>261</v>
      </c>
      <c r="C13" s="381"/>
      <c r="D13" s="380"/>
      <c r="E13" s="113">
        <f>'应收股利（利润）'!E28</f>
        <v>0</v>
      </c>
      <c r="F13" s="234">
        <f>'应收股利（利润）'!F28</f>
        <v>0</v>
      </c>
      <c r="G13" s="39" t="str">
        <f t="shared" si="0"/>
        <v/>
      </c>
      <c r="H13" s="51" t="str">
        <f t="shared" si="1"/>
        <v/>
      </c>
    </row>
    <row r="14" customHeight="1" spans="1:8">
      <c r="A14" s="374" t="s">
        <v>262</v>
      </c>
      <c r="B14" s="378" t="s">
        <v>36</v>
      </c>
      <c r="C14" s="381"/>
      <c r="D14" s="380"/>
      <c r="E14" s="113">
        <f>其他应收款!K28</f>
        <v>0</v>
      </c>
      <c r="F14" s="234">
        <f>其他应收款!L28</f>
        <v>0</v>
      </c>
      <c r="G14" s="39" t="str">
        <f t="shared" si="0"/>
        <v/>
      </c>
      <c r="H14" s="51" t="str">
        <f t="shared" si="1"/>
        <v/>
      </c>
    </row>
    <row r="15" customHeight="1" spans="1:8">
      <c r="A15" s="374" t="s">
        <v>263</v>
      </c>
      <c r="B15" s="378" t="s">
        <v>38</v>
      </c>
      <c r="C15" s="381"/>
      <c r="D15" s="380"/>
      <c r="E15" s="113">
        <f>存货汇总!C28</f>
        <v>0</v>
      </c>
      <c r="F15" s="234">
        <f>在用低值易耗品!N219</f>
        <v>0</v>
      </c>
      <c r="G15" s="39" t="str">
        <f t="shared" si="0"/>
        <v/>
      </c>
      <c r="H15" s="51" t="str">
        <f t="shared" si="1"/>
        <v/>
      </c>
    </row>
    <row r="16" customHeight="1" spans="1:8">
      <c r="A16" s="374" t="s">
        <v>264</v>
      </c>
      <c r="B16" s="378" t="s">
        <v>170</v>
      </c>
      <c r="C16" s="381"/>
      <c r="D16" s="380"/>
      <c r="E16" s="113">
        <f>一年到期非流动资产!F28</f>
        <v>0</v>
      </c>
      <c r="F16" s="234">
        <f>一年到期非流动资产!G28</f>
        <v>0</v>
      </c>
      <c r="G16" s="39" t="str">
        <f t="shared" si="0"/>
        <v/>
      </c>
      <c r="H16" s="51" t="str">
        <f t="shared" si="1"/>
        <v/>
      </c>
    </row>
    <row r="17" customHeight="1" spans="1:8">
      <c r="A17" s="374" t="s">
        <v>265</v>
      </c>
      <c r="B17" s="383" t="s">
        <v>64</v>
      </c>
      <c r="C17" s="384"/>
      <c r="D17" s="385"/>
      <c r="E17" s="113">
        <f>其他流动资产!F28</f>
        <v>0</v>
      </c>
      <c r="F17" s="234">
        <f>其他流动资产!G28</f>
        <v>0</v>
      </c>
      <c r="G17" s="39" t="str">
        <f t="shared" si="0"/>
        <v/>
      </c>
      <c r="H17" s="51" t="str">
        <f t="shared" si="1"/>
        <v/>
      </c>
    </row>
    <row r="18" customHeight="1" spans="1:8">
      <c r="A18" s="74"/>
      <c r="B18" s="386"/>
      <c r="C18" s="387"/>
      <c r="D18" s="388"/>
      <c r="E18" s="113"/>
      <c r="F18" s="234"/>
      <c r="G18" s="17"/>
      <c r="H18" s="17"/>
    </row>
    <row r="19" customHeight="1" spans="1:8">
      <c r="A19" s="74"/>
      <c r="B19" s="386"/>
      <c r="C19" s="387"/>
      <c r="D19" s="388"/>
      <c r="E19" s="113"/>
      <c r="F19" s="234"/>
      <c r="G19" s="17"/>
      <c r="H19" s="17"/>
    </row>
    <row r="20" customHeight="1" spans="1:8">
      <c r="A20" s="74"/>
      <c r="B20" s="386"/>
      <c r="C20" s="387"/>
      <c r="D20" s="388"/>
      <c r="E20" s="113"/>
      <c r="F20" s="234"/>
      <c r="G20" s="17"/>
      <c r="H20" s="17"/>
    </row>
    <row r="21" customHeight="1" spans="1:8">
      <c r="A21" s="74"/>
      <c r="B21" s="386"/>
      <c r="C21" s="387"/>
      <c r="D21" s="388"/>
      <c r="E21" s="113"/>
      <c r="F21" s="234"/>
      <c r="G21" s="17"/>
      <c r="H21" s="17"/>
    </row>
    <row r="22" customHeight="1" spans="1:8">
      <c r="A22" s="74"/>
      <c r="B22" s="386"/>
      <c r="C22" s="387"/>
      <c r="D22" s="388"/>
      <c r="E22" s="113"/>
      <c r="F22" s="234"/>
      <c r="G22" s="17"/>
      <c r="H22" s="17"/>
    </row>
    <row r="23" customHeight="1" spans="1:8">
      <c r="A23" s="74"/>
      <c r="B23" s="386"/>
      <c r="C23" s="387"/>
      <c r="D23" s="388"/>
      <c r="E23" s="113"/>
      <c r="F23" s="234"/>
      <c r="G23" s="17"/>
      <c r="H23" s="17"/>
    </row>
    <row r="24" customHeight="1" spans="1:8">
      <c r="A24" s="74"/>
      <c r="B24" s="386"/>
      <c r="C24" s="387"/>
      <c r="D24" s="388"/>
      <c r="E24" s="113"/>
      <c r="F24" s="234"/>
      <c r="G24" s="17"/>
      <c r="H24" s="17"/>
    </row>
    <row r="25" customHeight="1" spans="1:8">
      <c r="A25" s="74"/>
      <c r="B25" s="386"/>
      <c r="C25" s="387"/>
      <c r="D25" s="388"/>
      <c r="E25" s="113"/>
      <c r="F25" s="234"/>
      <c r="G25" s="17"/>
      <c r="H25" s="17"/>
    </row>
    <row r="26" customHeight="1" spans="1:8">
      <c r="A26" s="74"/>
      <c r="B26" s="386"/>
      <c r="C26" s="387"/>
      <c r="D26" s="388"/>
      <c r="E26" s="113"/>
      <c r="F26" s="234"/>
      <c r="G26" s="17"/>
      <c r="H26" s="17"/>
    </row>
    <row r="27" customHeight="1" spans="1:8">
      <c r="A27" s="18"/>
      <c r="B27" s="386"/>
      <c r="C27" s="387"/>
      <c r="D27" s="388"/>
      <c r="E27" s="113"/>
      <c r="F27" s="234"/>
      <c r="G27" s="17"/>
      <c r="H27" s="17"/>
    </row>
    <row r="28" customHeight="1" spans="1:8">
      <c r="A28" s="14">
        <v>3</v>
      </c>
      <c r="B28" s="386" t="s">
        <v>171</v>
      </c>
      <c r="C28" s="387"/>
      <c r="D28" s="388"/>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389"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861111111111" footer="0.236111111111111"/>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44" t="s">
        <v>126</v>
      </c>
      <c r="B1" s="248"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66" t="s">
        <v>12</v>
      </c>
      <c r="C7" s="17">
        <f>'交易性-股票'!G28</f>
        <v>0</v>
      </c>
      <c r="D7" s="17">
        <f>'交易性-股票'!I28</f>
        <v>0</v>
      </c>
      <c r="E7" s="39" t="str">
        <f>IF(D7-C7&lt;&gt;0,D7-C7,IF(C7&lt;&gt;0,0,""))</f>
        <v/>
      </c>
      <c r="F7" s="51" t="str">
        <f>IF(C7=0,IF(D7&lt;&gt;0,100,""),IF(C7&lt;&gt;0,IF(D7=0,-100,E7/C7*100)))</f>
        <v/>
      </c>
    </row>
    <row r="8" customHeight="1" spans="1:6">
      <c r="A8" s="74" t="s">
        <v>271</v>
      </c>
      <c r="B8" s="366" t="s">
        <v>15</v>
      </c>
      <c r="C8" s="17">
        <f>'交易性-债券'!H28</f>
        <v>0</v>
      </c>
      <c r="D8" s="17">
        <f>'交易性-债券'!I28</f>
        <v>0</v>
      </c>
      <c r="E8" s="39" t="str">
        <f>IF(D8-C8&lt;&gt;0,D8-C8,IF(C8&lt;&gt;0,0,""))</f>
        <v/>
      </c>
      <c r="F8" s="51" t="str">
        <f>IF(C8=0,IF(D8&lt;&gt;0,100,""),IF(C8&lt;&gt;0,IF(D8=0,-100,E8/C8*100)))</f>
        <v/>
      </c>
    </row>
    <row r="9" customHeight="1" spans="1:6">
      <c r="A9" s="74" t="s">
        <v>272</v>
      </c>
      <c r="B9" s="245" t="s">
        <v>17</v>
      </c>
      <c r="C9" s="17">
        <f>'交易性-基金'!G28</f>
        <v>0</v>
      </c>
      <c r="D9" s="17">
        <f>'交易性-基金'!I28</f>
        <v>0</v>
      </c>
      <c r="E9" s="39" t="str">
        <f>IF(D9-C9&lt;&gt;0,D9-C9,IF(C9&lt;&gt;0,0,""))</f>
        <v/>
      </c>
      <c r="F9" s="51" t="str">
        <f>IF(C9=0,IF(D9&lt;&gt;0,100,""),IF(C9&lt;&gt;0,IF(D9=0,-100,E9/C9*100)))</f>
        <v/>
      </c>
    </row>
    <row r="10" customHeight="1" spans="1:6">
      <c r="A10" s="14"/>
      <c r="B10" s="245"/>
      <c r="C10" s="19"/>
      <c r="D10" s="17"/>
      <c r="E10" s="17"/>
      <c r="F10" s="17"/>
    </row>
    <row r="11" customHeight="1" spans="1:6">
      <c r="A11" s="14"/>
      <c r="B11" s="245"/>
      <c r="C11" s="19"/>
      <c r="D11" s="17"/>
      <c r="E11" s="17"/>
      <c r="F11" s="17"/>
    </row>
    <row r="12" customHeight="1" spans="1:6">
      <c r="A12" s="14"/>
      <c r="B12" s="245"/>
      <c r="C12" s="19"/>
      <c r="D12" s="17"/>
      <c r="E12" s="17"/>
      <c r="F12" s="17"/>
    </row>
    <row r="13" customHeight="1" spans="1:6">
      <c r="A13" s="14"/>
      <c r="B13" s="245"/>
      <c r="C13" s="19"/>
      <c r="D13" s="17"/>
      <c r="E13" s="17"/>
      <c r="F13" s="17"/>
    </row>
    <row r="14" customHeight="1" spans="1:6">
      <c r="A14" s="14"/>
      <c r="B14" s="245"/>
      <c r="C14" s="19"/>
      <c r="D14" s="17"/>
      <c r="E14" s="17"/>
      <c r="F14" s="17"/>
    </row>
    <row r="15" customHeight="1" spans="1:6">
      <c r="A15" s="14"/>
      <c r="B15" s="245"/>
      <c r="C15" s="19"/>
      <c r="D15" s="17"/>
      <c r="E15" s="17"/>
      <c r="F15" s="17"/>
    </row>
    <row r="16" customHeight="1" spans="1:6">
      <c r="A16" s="14"/>
      <c r="B16" s="245"/>
      <c r="C16" s="19"/>
      <c r="D16" s="17"/>
      <c r="E16" s="17"/>
      <c r="F16" s="17"/>
    </row>
    <row r="17" customHeight="1" spans="1:6">
      <c r="A17" s="14"/>
      <c r="B17" s="245"/>
      <c r="C17" s="19"/>
      <c r="D17" s="17"/>
      <c r="E17" s="17"/>
      <c r="F17" s="17"/>
    </row>
    <row r="18" customHeight="1" spans="1:6">
      <c r="A18" s="14"/>
      <c r="B18" s="245"/>
      <c r="C18" s="19"/>
      <c r="D18" s="17"/>
      <c r="E18" s="17"/>
      <c r="F18" s="17"/>
    </row>
    <row r="19" customHeight="1" spans="1:6">
      <c r="A19" s="14"/>
      <c r="B19" s="245"/>
      <c r="C19" s="19"/>
      <c r="D19" s="17"/>
      <c r="E19" s="17"/>
      <c r="F19" s="17"/>
    </row>
    <row r="20" customHeight="1" spans="1:6">
      <c r="A20" s="14"/>
      <c r="B20" s="245"/>
      <c r="C20" s="19"/>
      <c r="D20" s="17"/>
      <c r="E20" s="17"/>
      <c r="F20" s="17"/>
    </row>
    <row r="21" customHeight="1" spans="1:6">
      <c r="A21" s="14"/>
      <c r="B21" s="245"/>
      <c r="C21" s="19"/>
      <c r="D21" s="17"/>
      <c r="E21" s="17"/>
      <c r="F21" s="17"/>
    </row>
    <row r="22" customHeight="1" spans="1:6">
      <c r="A22" s="14"/>
      <c r="B22" s="245"/>
      <c r="C22" s="19"/>
      <c r="D22" s="17"/>
      <c r="E22" s="17"/>
      <c r="F22" s="17"/>
    </row>
    <row r="23" customHeight="1" spans="1:6">
      <c r="A23" s="14"/>
      <c r="B23" s="245"/>
      <c r="C23" s="19"/>
      <c r="D23" s="17"/>
      <c r="E23" s="17"/>
      <c r="F23" s="17"/>
    </row>
    <row r="24" customHeight="1" spans="1:6">
      <c r="A24" s="14"/>
      <c r="B24" s="245"/>
      <c r="C24" s="19"/>
      <c r="D24" s="17"/>
      <c r="E24" s="17"/>
      <c r="F24" s="17"/>
    </row>
    <row r="25" customHeight="1" spans="1:6">
      <c r="A25" s="14"/>
      <c r="B25" s="245"/>
      <c r="C25" s="19"/>
      <c r="D25" s="17"/>
      <c r="E25" s="17"/>
      <c r="F25" s="17"/>
    </row>
    <row r="26" customHeight="1" spans="1:6">
      <c r="A26" s="14"/>
      <c r="B26" s="245"/>
      <c r="C26" s="19"/>
      <c r="D26" s="17"/>
      <c r="E26" s="17"/>
      <c r="F26" s="17"/>
    </row>
    <row r="27" customHeight="1" spans="1:6">
      <c r="A27" s="14"/>
      <c r="B27" s="245"/>
      <c r="C27" s="19"/>
      <c r="D27" s="17"/>
      <c r="E27" s="17"/>
      <c r="F27" s="17"/>
    </row>
    <row r="28" customHeight="1" spans="1:6">
      <c r="A28" s="74" t="s">
        <v>255</v>
      </c>
      <c r="B28" s="221"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55" t="s">
        <v>126</v>
      </c>
      <c r="B1" s="2" t="s">
        <v>274</v>
      </c>
      <c r="C1" s="2"/>
      <c r="D1" s="4"/>
      <c r="E1" s="4"/>
      <c r="F1" s="4"/>
      <c r="G1" s="4"/>
      <c r="H1" s="4"/>
      <c r="I1" s="4"/>
      <c r="J1" s="4"/>
      <c r="K1" s="365"/>
    </row>
    <row r="2" ht="30" hidden="1" customHeight="1" spans="1:11">
      <c r="A2" s="357" t="s">
        <v>275</v>
      </c>
      <c r="B2" s="357"/>
      <c r="C2" s="357"/>
      <c r="D2" s="357"/>
      <c r="E2" s="357"/>
      <c r="F2" s="357"/>
      <c r="G2" s="357"/>
      <c r="H2" s="357"/>
      <c r="I2" s="357"/>
      <c r="J2" s="357"/>
      <c r="K2" s="357"/>
    </row>
    <row r="3" ht="30" customHeight="1" spans="1:11">
      <c r="A3" s="357" t="s">
        <v>276</v>
      </c>
      <c r="B3" s="357"/>
      <c r="C3" s="357"/>
      <c r="D3" s="357"/>
      <c r="E3" s="357"/>
      <c r="F3" s="357"/>
      <c r="G3" s="357"/>
      <c r="H3" s="357"/>
      <c r="I3" s="357"/>
      <c r="J3" s="357"/>
      <c r="K3" s="357"/>
    </row>
    <row r="4" ht="14.15" customHeight="1" spans="1:11">
      <c r="A4" s="358" t="e">
        <f>CONCATENATE(#REF!,#REF!,#REF!,#REF!,#REF!,#REF!,#REF!)</f>
        <v>#REF!</v>
      </c>
      <c r="B4" s="358"/>
      <c r="C4" s="358"/>
      <c r="D4" s="358"/>
      <c r="E4" s="358"/>
      <c r="F4" s="358"/>
      <c r="G4" s="358"/>
      <c r="H4" s="358"/>
      <c r="I4" s="358"/>
      <c r="J4" s="358"/>
      <c r="K4" s="358"/>
    </row>
    <row r="5" customHeight="1" spans="1:11">
      <c r="A5" s="359" t="e">
        <f>#REF!&amp;#REF!</f>
        <v>#REF!</v>
      </c>
      <c r="B5" s="10"/>
      <c r="C5" s="10"/>
      <c r="D5" s="10"/>
      <c r="E5" s="10"/>
      <c r="F5" s="10"/>
      <c r="G5" s="10"/>
      <c r="H5" s="10"/>
      <c r="I5" s="10"/>
      <c r="J5" s="10"/>
      <c r="K5" s="324" t="s">
        <v>159</v>
      </c>
    </row>
    <row r="6" ht="28" customHeight="1" spans="1:11">
      <c r="A6" s="228" t="s">
        <v>161</v>
      </c>
      <c r="B6" s="228" t="s">
        <v>277</v>
      </c>
      <c r="C6" s="228" t="s">
        <v>278</v>
      </c>
      <c r="D6" s="228" t="s">
        <v>279</v>
      </c>
      <c r="E6" s="228" t="s">
        <v>280</v>
      </c>
      <c r="F6" s="228" t="s">
        <v>281</v>
      </c>
      <c r="G6" s="350" t="s">
        <v>196</v>
      </c>
      <c r="H6" s="228" t="s">
        <v>197</v>
      </c>
      <c r="I6" s="228" t="s">
        <v>198</v>
      </c>
      <c r="J6" s="228" t="s">
        <v>269</v>
      </c>
      <c r="K6" s="228" t="s">
        <v>164</v>
      </c>
    </row>
    <row r="7" customHeight="1" spans="1:11">
      <c r="A7" s="360"/>
      <c r="B7" s="361"/>
      <c r="C7" s="361"/>
      <c r="D7" s="360"/>
      <c r="E7" s="56"/>
      <c r="F7" s="360"/>
      <c r="G7" s="349"/>
      <c r="H7" s="39"/>
      <c r="I7" s="39" t="str">
        <f>IF(H7-G7&lt;&gt;0,H7-G7,IF(G7&lt;&gt;0,0,""))</f>
        <v/>
      </c>
      <c r="J7" s="51" t="str">
        <f t="shared" ref="J7:J28" si="0">IF(G7=0,IF(H7&lt;&gt;0,100,""),IF(G7&lt;&gt;0,IF(H7=0,-100,I7/G7*100)))</f>
        <v/>
      </c>
      <c r="K7" s="325"/>
    </row>
    <row r="8" customHeight="1" spans="1:11">
      <c r="A8" s="360"/>
      <c r="B8" s="361"/>
      <c r="C8" s="361"/>
      <c r="D8" s="360"/>
      <c r="E8" s="56"/>
      <c r="F8" s="360"/>
      <c r="G8" s="349"/>
      <c r="H8" s="56"/>
      <c r="I8" s="39" t="str">
        <f t="shared" ref="I8:I28" si="1">IF(H8-G8&lt;&gt;0,H8-G8,IF(G8&lt;&gt;0,0,""))</f>
        <v/>
      </c>
      <c r="J8" s="51" t="str">
        <f t="shared" si="0"/>
        <v/>
      </c>
      <c r="K8" s="325"/>
    </row>
    <row r="9" customHeight="1" spans="1:11">
      <c r="A9" s="360"/>
      <c r="B9" s="361"/>
      <c r="C9" s="361"/>
      <c r="D9" s="360"/>
      <c r="E9" s="56"/>
      <c r="F9" s="360"/>
      <c r="G9" s="349"/>
      <c r="H9" s="56"/>
      <c r="I9" s="39" t="str">
        <f t="shared" si="1"/>
        <v/>
      </c>
      <c r="J9" s="51" t="str">
        <f t="shared" si="0"/>
        <v/>
      </c>
      <c r="K9" s="325"/>
    </row>
    <row r="10" customHeight="1" spans="1:11">
      <c r="A10" s="325"/>
      <c r="B10" s="361"/>
      <c r="C10" s="361"/>
      <c r="D10" s="360"/>
      <c r="E10" s="56"/>
      <c r="F10" s="360"/>
      <c r="G10" s="349"/>
      <c r="H10" s="56"/>
      <c r="I10" s="39" t="str">
        <f t="shared" si="1"/>
        <v/>
      </c>
      <c r="J10" s="51" t="str">
        <f t="shared" si="0"/>
        <v/>
      </c>
      <c r="K10" s="325"/>
    </row>
    <row r="11" customHeight="1" spans="1:11">
      <c r="A11" s="325"/>
      <c r="B11" s="361"/>
      <c r="C11" s="361"/>
      <c r="D11" s="360"/>
      <c r="E11" s="56"/>
      <c r="F11" s="360"/>
      <c r="G11" s="349"/>
      <c r="H11" s="56"/>
      <c r="I11" s="39" t="str">
        <f t="shared" si="1"/>
        <v/>
      </c>
      <c r="J11" s="51" t="str">
        <f t="shared" si="0"/>
        <v/>
      </c>
      <c r="K11" s="325"/>
    </row>
    <row r="12" customHeight="1" spans="1:11">
      <c r="A12" s="325"/>
      <c r="B12" s="361"/>
      <c r="C12" s="361"/>
      <c r="D12" s="360"/>
      <c r="E12" s="56"/>
      <c r="F12" s="360"/>
      <c r="G12" s="349"/>
      <c r="H12" s="56"/>
      <c r="I12" s="39" t="str">
        <f t="shared" si="1"/>
        <v/>
      </c>
      <c r="J12" s="51" t="str">
        <f t="shared" si="0"/>
        <v/>
      </c>
      <c r="K12" s="325"/>
    </row>
    <row r="13" customHeight="1" spans="1:11">
      <c r="A13" s="325"/>
      <c r="B13" s="361"/>
      <c r="C13" s="361"/>
      <c r="D13" s="360"/>
      <c r="E13" s="56"/>
      <c r="F13" s="360"/>
      <c r="G13" s="349"/>
      <c r="H13" s="56"/>
      <c r="I13" s="39" t="str">
        <f t="shared" si="1"/>
        <v/>
      </c>
      <c r="J13" s="51" t="str">
        <f t="shared" si="0"/>
        <v/>
      </c>
      <c r="K13" s="325"/>
    </row>
    <row r="14" customHeight="1" spans="1:11">
      <c r="A14" s="325"/>
      <c r="B14" s="361"/>
      <c r="C14" s="361"/>
      <c r="D14" s="360"/>
      <c r="E14" s="56"/>
      <c r="F14" s="360"/>
      <c r="G14" s="349"/>
      <c r="H14" s="56"/>
      <c r="I14" s="39" t="str">
        <f t="shared" si="1"/>
        <v/>
      </c>
      <c r="J14" s="51" t="str">
        <f t="shared" si="0"/>
        <v/>
      </c>
      <c r="K14" s="325"/>
    </row>
    <row r="15" customHeight="1" spans="1:11">
      <c r="A15" s="325"/>
      <c r="B15" s="361"/>
      <c r="C15" s="361"/>
      <c r="D15" s="360"/>
      <c r="E15" s="56"/>
      <c r="F15" s="360"/>
      <c r="G15" s="349"/>
      <c r="H15" s="56"/>
      <c r="I15" s="39" t="str">
        <f t="shared" si="1"/>
        <v/>
      </c>
      <c r="J15" s="51" t="str">
        <f t="shared" si="0"/>
        <v/>
      </c>
      <c r="K15" s="325"/>
    </row>
    <row r="16" customHeight="1" spans="1:11">
      <c r="A16" s="325"/>
      <c r="B16" s="361"/>
      <c r="C16" s="361"/>
      <c r="D16" s="360"/>
      <c r="E16" s="56"/>
      <c r="F16" s="360"/>
      <c r="G16" s="349"/>
      <c r="H16" s="56"/>
      <c r="I16" s="39" t="str">
        <f t="shared" si="1"/>
        <v/>
      </c>
      <c r="J16" s="51" t="str">
        <f t="shared" si="0"/>
        <v/>
      </c>
      <c r="K16" s="325"/>
    </row>
    <row r="17" customHeight="1" spans="1:11">
      <c r="A17" s="325"/>
      <c r="B17" s="361"/>
      <c r="C17" s="361"/>
      <c r="D17" s="360"/>
      <c r="E17" s="56"/>
      <c r="F17" s="360"/>
      <c r="G17" s="349"/>
      <c r="H17" s="56"/>
      <c r="I17" s="39" t="str">
        <f t="shared" si="1"/>
        <v/>
      </c>
      <c r="J17" s="51" t="str">
        <f t="shared" si="0"/>
        <v/>
      </c>
      <c r="K17" s="325"/>
    </row>
    <row r="18" customHeight="1" spans="1:11">
      <c r="A18" s="325"/>
      <c r="B18" s="361"/>
      <c r="C18" s="361"/>
      <c r="D18" s="360"/>
      <c r="E18" s="56"/>
      <c r="F18" s="360"/>
      <c r="G18" s="349"/>
      <c r="H18" s="56"/>
      <c r="I18" s="39" t="str">
        <f t="shared" si="1"/>
        <v/>
      </c>
      <c r="J18" s="51" t="str">
        <f t="shared" si="0"/>
        <v/>
      </c>
      <c r="K18" s="325"/>
    </row>
    <row r="19" customHeight="1" spans="1:11">
      <c r="A19" s="325"/>
      <c r="B19" s="361"/>
      <c r="C19" s="361"/>
      <c r="D19" s="360"/>
      <c r="E19" s="56"/>
      <c r="F19" s="360"/>
      <c r="G19" s="349"/>
      <c r="H19" s="56"/>
      <c r="I19" s="39" t="str">
        <f t="shared" si="1"/>
        <v/>
      </c>
      <c r="J19" s="51" t="str">
        <f t="shared" si="0"/>
        <v/>
      </c>
      <c r="K19" s="325"/>
    </row>
    <row r="20" customHeight="1" spans="1:11">
      <c r="A20" s="325"/>
      <c r="B20" s="361"/>
      <c r="C20" s="361"/>
      <c r="D20" s="360"/>
      <c r="E20" s="56"/>
      <c r="F20" s="360"/>
      <c r="G20" s="349"/>
      <c r="H20" s="56"/>
      <c r="I20" s="39" t="str">
        <f t="shared" si="1"/>
        <v/>
      </c>
      <c r="J20" s="51" t="str">
        <f t="shared" si="0"/>
        <v/>
      </c>
      <c r="K20" s="325"/>
    </row>
    <row r="21" customHeight="1" spans="1:11">
      <c r="A21" s="325"/>
      <c r="B21" s="361"/>
      <c r="C21" s="361"/>
      <c r="D21" s="360"/>
      <c r="E21" s="56"/>
      <c r="F21" s="360"/>
      <c r="G21" s="349"/>
      <c r="H21" s="56"/>
      <c r="I21" s="39" t="str">
        <f t="shared" si="1"/>
        <v/>
      </c>
      <c r="J21" s="51" t="str">
        <f t="shared" si="0"/>
        <v/>
      </c>
      <c r="K21" s="325"/>
    </row>
    <row r="22" customHeight="1" spans="1:11">
      <c r="A22" s="325"/>
      <c r="B22" s="361"/>
      <c r="C22" s="361"/>
      <c r="D22" s="360"/>
      <c r="E22" s="56"/>
      <c r="F22" s="360"/>
      <c r="G22" s="349"/>
      <c r="H22" s="56"/>
      <c r="I22" s="39" t="str">
        <f t="shared" si="1"/>
        <v/>
      </c>
      <c r="J22" s="51" t="str">
        <f t="shared" si="0"/>
        <v/>
      </c>
      <c r="K22" s="325"/>
    </row>
    <row r="23" customHeight="1" spans="1:11">
      <c r="A23" s="325"/>
      <c r="B23" s="361"/>
      <c r="C23" s="361"/>
      <c r="D23" s="360"/>
      <c r="E23" s="56"/>
      <c r="F23" s="360"/>
      <c r="G23" s="349"/>
      <c r="H23" s="56"/>
      <c r="I23" s="39" t="str">
        <f t="shared" si="1"/>
        <v/>
      </c>
      <c r="J23" s="51" t="str">
        <f t="shared" si="0"/>
        <v/>
      </c>
      <c r="K23" s="325"/>
    </row>
    <row r="24" customHeight="1" spans="1:11">
      <c r="A24" s="325"/>
      <c r="B24" s="361"/>
      <c r="C24" s="361"/>
      <c r="D24" s="360"/>
      <c r="E24" s="56"/>
      <c r="F24" s="360"/>
      <c r="G24" s="349"/>
      <c r="H24" s="56"/>
      <c r="I24" s="39" t="str">
        <f t="shared" si="1"/>
        <v/>
      </c>
      <c r="J24" s="51" t="str">
        <f t="shared" si="0"/>
        <v/>
      </c>
      <c r="K24" s="325"/>
    </row>
    <row r="25" customHeight="1" spans="1:11">
      <c r="A25" s="325"/>
      <c r="B25" s="361"/>
      <c r="C25" s="361"/>
      <c r="D25" s="360"/>
      <c r="E25" s="56"/>
      <c r="F25" s="360"/>
      <c r="G25" s="349"/>
      <c r="H25" s="56"/>
      <c r="I25" s="39" t="str">
        <f t="shared" si="1"/>
        <v/>
      </c>
      <c r="J25" s="51" t="str">
        <f t="shared" si="0"/>
        <v/>
      </c>
      <c r="K25" s="325"/>
    </row>
    <row r="26" customHeight="1" spans="1:11">
      <c r="A26" s="325"/>
      <c r="B26" s="361"/>
      <c r="C26" s="361"/>
      <c r="D26" s="360"/>
      <c r="E26" s="56"/>
      <c r="F26" s="360"/>
      <c r="G26" s="349"/>
      <c r="H26" s="56"/>
      <c r="I26" s="39" t="str">
        <f t="shared" si="1"/>
        <v/>
      </c>
      <c r="J26" s="51" t="str">
        <f t="shared" si="0"/>
        <v/>
      </c>
      <c r="K26" s="325"/>
    </row>
    <row r="27" customHeight="1" spans="1:11">
      <c r="A27" s="325"/>
      <c r="B27" s="361"/>
      <c r="C27" s="361"/>
      <c r="D27" s="360"/>
      <c r="E27" s="56"/>
      <c r="F27" s="360"/>
      <c r="G27" s="349"/>
      <c r="H27" s="56"/>
      <c r="I27" s="39" t="str">
        <f t="shared" si="1"/>
        <v/>
      </c>
      <c r="J27" s="51" t="str">
        <f t="shared" si="0"/>
        <v/>
      </c>
      <c r="K27" s="325"/>
    </row>
    <row r="28" customHeight="1" spans="1:11">
      <c r="A28" s="362" t="s">
        <v>282</v>
      </c>
      <c r="B28" s="363"/>
      <c r="C28" s="363"/>
      <c r="D28" s="325"/>
      <c r="E28" s="56"/>
      <c r="F28" s="360"/>
      <c r="G28" s="349">
        <f>SUM(G7:G27)</f>
        <v>0</v>
      </c>
      <c r="H28" s="247">
        <f>SUM(H7:H27)</f>
        <v>0</v>
      </c>
      <c r="I28" s="39" t="str">
        <f t="shared" si="1"/>
        <v/>
      </c>
      <c r="J28" s="51" t="str">
        <f t="shared" si="0"/>
        <v/>
      </c>
      <c r="K28" s="325"/>
    </row>
    <row r="29" customHeight="1" spans="1:11">
      <c r="A29" s="364" t="e">
        <f>#REF!&amp;#REF!</f>
        <v>#REF!</v>
      </c>
      <c r="B29" s="10"/>
      <c r="C29" s="10"/>
      <c r="D29" s="10"/>
      <c r="E29" s="10"/>
      <c r="F29" s="10"/>
      <c r="G29" s="10"/>
      <c r="H29" s="23" t="e">
        <f>"评估人员："&amp;#REF!</f>
        <v>#REF!</v>
      </c>
      <c r="I29" s="23"/>
      <c r="J29" s="23"/>
      <c r="K29" s="10"/>
    </row>
    <row r="30" customHeight="1" spans="1:11">
      <c r="A30" s="364"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4" t="s">
        <v>126</v>
      </c>
      <c r="B1" s="2" t="s">
        <v>274</v>
      </c>
      <c r="C1" s="2"/>
      <c r="D1" s="4"/>
      <c r="E1" s="4"/>
      <c r="F1" s="4"/>
      <c r="G1" s="4"/>
      <c r="H1" s="4"/>
      <c r="I1" s="4"/>
      <c r="J1" s="4"/>
      <c r="K1" s="4"/>
      <c r="L1" s="323"/>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24" t="s">
        <v>159</v>
      </c>
    </row>
    <row r="6" ht="28" customHeight="1" spans="1:12">
      <c r="A6" s="12" t="s">
        <v>161</v>
      </c>
      <c r="B6" s="12" t="s">
        <v>277</v>
      </c>
      <c r="C6" s="12" t="s">
        <v>285</v>
      </c>
      <c r="D6" s="12" t="s">
        <v>286</v>
      </c>
      <c r="E6" s="12" t="s">
        <v>279</v>
      </c>
      <c r="F6" s="12" t="s">
        <v>280</v>
      </c>
      <c r="G6" s="12" t="s">
        <v>281</v>
      </c>
      <c r="H6" s="350" t="s">
        <v>196</v>
      </c>
      <c r="I6" s="228" t="s">
        <v>197</v>
      </c>
      <c r="J6" s="228" t="s">
        <v>198</v>
      </c>
      <c r="K6" s="228" t="s">
        <v>269</v>
      </c>
      <c r="L6" s="228" t="s">
        <v>164</v>
      </c>
    </row>
    <row r="7" customHeight="1" spans="1:12">
      <c r="A7" s="14"/>
      <c r="B7" s="15"/>
      <c r="C7" s="15"/>
      <c r="D7" s="80"/>
      <c r="E7" s="80"/>
      <c r="F7" s="17"/>
      <c r="G7" s="105"/>
      <c r="H7" s="349"/>
      <c r="I7" s="39"/>
      <c r="J7" s="39" t="str">
        <f>IF(I7-H7&lt;&gt;0,I7-H7,IF(H7&lt;&gt;0,0,""))</f>
        <v/>
      </c>
      <c r="K7" s="51" t="str">
        <f t="shared" ref="K7:K28" si="0">IF(H7=0,IF(I7&lt;&gt;0,100,""),IF(H7&lt;&gt;0,IF(I7=0,-100,J7/H7*100)))</f>
        <v/>
      </c>
      <c r="L7" s="325"/>
    </row>
    <row r="8" customHeight="1" spans="1:12">
      <c r="A8" s="14"/>
      <c r="B8" s="15"/>
      <c r="C8" s="15"/>
      <c r="D8" s="80"/>
      <c r="E8" s="80"/>
      <c r="F8" s="17"/>
      <c r="G8" s="105"/>
      <c r="H8" s="349"/>
      <c r="I8" s="56"/>
      <c r="J8" s="39" t="str">
        <f t="shared" ref="J8:J28" si="1">IF(I8-H8&lt;&gt;0,I8-H8,IF(H8&lt;&gt;0,0,""))</f>
        <v/>
      </c>
      <c r="K8" s="51" t="str">
        <f t="shared" si="0"/>
        <v/>
      </c>
      <c r="L8" s="325"/>
    </row>
    <row r="9" customHeight="1" spans="1:12">
      <c r="A9" s="14"/>
      <c r="B9" s="15"/>
      <c r="C9" s="15"/>
      <c r="D9" s="80"/>
      <c r="E9" s="80"/>
      <c r="F9" s="17"/>
      <c r="G9" s="105"/>
      <c r="H9" s="349"/>
      <c r="I9" s="56"/>
      <c r="J9" s="39" t="str">
        <f t="shared" si="1"/>
        <v/>
      </c>
      <c r="K9" s="51" t="str">
        <f t="shared" si="0"/>
        <v/>
      </c>
      <c r="L9" s="325"/>
    </row>
    <row r="10" customHeight="1" spans="1:12">
      <c r="A10" s="14"/>
      <c r="B10" s="15"/>
      <c r="C10" s="15"/>
      <c r="D10" s="80"/>
      <c r="E10" s="80"/>
      <c r="F10" s="17"/>
      <c r="G10" s="105"/>
      <c r="H10" s="349"/>
      <c r="I10" s="56"/>
      <c r="J10" s="39" t="str">
        <f t="shared" si="1"/>
        <v/>
      </c>
      <c r="K10" s="51" t="str">
        <f t="shared" si="0"/>
        <v/>
      </c>
      <c r="L10" s="325"/>
    </row>
    <row r="11" customHeight="1" spans="1:12">
      <c r="A11" s="14"/>
      <c r="B11" s="15"/>
      <c r="C11" s="15"/>
      <c r="D11" s="80"/>
      <c r="E11" s="80"/>
      <c r="F11" s="17"/>
      <c r="G11" s="105"/>
      <c r="H11" s="349"/>
      <c r="I11" s="56"/>
      <c r="J11" s="39" t="str">
        <f t="shared" si="1"/>
        <v/>
      </c>
      <c r="K11" s="51" t="str">
        <f t="shared" si="0"/>
        <v/>
      </c>
      <c r="L11" s="325"/>
    </row>
    <row r="12" customHeight="1" spans="1:12">
      <c r="A12" s="14"/>
      <c r="B12" s="15"/>
      <c r="C12" s="15"/>
      <c r="D12" s="80"/>
      <c r="E12" s="80"/>
      <c r="F12" s="17"/>
      <c r="G12" s="105"/>
      <c r="H12" s="349"/>
      <c r="I12" s="56"/>
      <c r="J12" s="39" t="str">
        <f t="shared" si="1"/>
        <v/>
      </c>
      <c r="K12" s="51" t="str">
        <f t="shared" si="0"/>
        <v/>
      </c>
      <c r="L12" s="325"/>
    </row>
    <row r="13" customHeight="1" spans="1:12">
      <c r="A13" s="14"/>
      <c r="B13" s="15"/>
      <c r="C13" s="15"/>
      <c r="D13" s="80"/>
      <c r="E13" s="80"/>
      <c r="F13" s="17"/>
      <c r="G13" s="105"/>
      <c r="H13" s="349"/>
      <c r="I13" s="56"/>
      <c r="J13" s="39" t="str">
        <f t="shared" si="1"/>
        <v/>
      </c>
      <c r="K13" s="51" t="str">
        <f t="shared" si="0"/>
        <v/>
      </c>
      <c r="L13" s="325"/>
    </row>
    <row r="14" customHeight="1" spans="1:12">
      <c r="A14" s="14"/>
      <c r="B14" s="15"/>
      <c r="C14" s="15"/>
      <c r="D14" s="80"/>
      <c r="E14" s="80"/>
      <c r="F14" s="17"/>
      <c r="G14" s="105"/>
      <c r="H14" s="349"/>
      <c r="I14" s="56"/>
      <c r="J14" s="39" t="str">
        <f t="shared" si="1"/>
        <v/>
      </c>
      <c r="K14" s="51" t="str">
        <f t="shared" si="0"/>
        <v/>
      </c>
      <c r="L14" s="325"/>
    </row>
    <row r="15" customHeight="1" spans="1:12">
      <c r="A15" s="14"/>
      <c r="B15" s="15"/>
      <c r="C15" s="15"/>
      <c r="D15" s="80"/>
      <c r="E15" s="80"/>
      <c r="F15" s="17"/>
      <c r="G15" s="105"/>
      <c r="H15" s="349"/>
      <c r="I15" s="56"/>
      <c r="J15" s="39" t="str">
        <f t="shared" si="1"/>
        <v/>
      </c>
      <c r="K15" s="51" t="str">
        <f t="shared" si="0"/>
        <v/>
      </c>
      <c r="L15" s="325"/>
    </row>
    <row r="16" customHeight="1" spans="1:12">
      <c r="A16" s="14"/>
      <c r="B16" s="15"/>
      <c r="C16" s="15"/>
      <c r="D16" s="80"/>
      <c r="E16" s="80"/>
      <c r="F16" s="17"/>
      <c r="G16" s="105"/>
      <c r="H16" s="349"/>
      <c r="I16" s="56"/>
      <c r="J16" s="39" t="str">
        <f t="shared" si="1"/>
        <v/>
      </c>
      <c r="K16" s="51" t="str">
        <f t="shared" si="0"/>
        <v/>
      </c>
      <c r="L16" s="325"/>
    </row>
    <row r="17" customHeight="1" spans="1:12">
      <c r="A17" s="14"/>
      <c r="B17" s="15"/>
      <c r="C17" s="15"/>
      <c r="D17" s="80"/>
      <c r="E17" s="80"/>
      <c r="F17" s="17"/>
      <c r="G17" s="105"/>
      <c r="H17" s="349"/>
      <c r="I17" s="56"/>
      <c r="J17" s="39" t="str">
        <f t="shared" si="1"/>
        <v/>
      </c>
      <c r="K17" s="51" t="str">
        <f t="shared" si="0"/>
        <v/>
      </c>
      <c r="L17" s="325"/>
    </row>
    <row r="18" customHeight="1" spans="1:12">
      <c r="A18" s="14"/>
      <c r="B18" s="15"/>
      <c r="C18" s="15"/>
      <c r="D18" s="80"/>
      <c r="E18" s="80"/>
      <c r="F18" s="17"/>
      <c r="G18" s="105"/>
      <c r="H18" s="349"/>
      <c r="I18" s="56"/>
      <c r="J18" s="39" t="str">
        <f t="shared" si="1"/>
        <v/>
      </c>
      <c r="K18" s="51" t="str">
        <f t="shared" si="0"/>
        <v/>
      </c>
      <c r="L18" s="325"/>
    </row>
    <row r="19" customHeight="1" spans="1:12">
      <c r="A19" s="14"/>
      <c r="B19" s="15"/>
      <c r="C19" s="15"/>
      <c r="D19" s="80"/>
      <c r="E19" s="80"/>
      <c r="F19" s="17"/>
      <c r="G19" s="105"/>
      <c r="H19" s="349"/>
      <c r="I19" s="56"/>
      <c r="J19" s="39" t="str">
        <f t="shared" si="1"/>
        <v/>
      </c>
      <c r="K19" s="51" t="str">
        <f t="shared" si="0"/>
        <v/>
      </c>
      <c r="L19" s="325"/>
    </row>
    <row r="20" customHeight="1" spans="1:12">
      <c r="A20" s="14"/>
      <c r="B20" s="15"/>
      <c r="C20" s="15"/>
      <c r="D20" s="80"/>
      <c r="E20" s="80"/>
      <c r="F20" s="17"/>
      <c r="G20" s="105"/>
      <c r="H20" s="349"/>
      <c r="I20" s="56"/>
      <c r="J20" s="39" t="str">
        <f t="shared" si="1"/>
        <v/>
      </c>
      <c r="K20" s="51" t="str">
        <f t="shared" si="0"/>
        <v/>
      </c>
      <c r="L20" s="325"/>
    </row>
    <row r="21" customHeight="1" spans="1:12">
      <c r="A21" s="14"/>
      <c r="B21" s="15"/>
      <c r="C21" s="15"/>
      <c r="D21" s="80"/>
      <c r="E21" s="80"/>
      <c r="F21" s="17"/>
      <c r="G21" s="105"/>
      <c r="H21" s="349"/>
      <c r="I21" s="56"/>
      <c r="J21" s="39" t="str">
        <f t="shared" si="1"/>
        <v/>
      </c>
      <c r="K21" s="51" t="str">
        <f t="shared" si="0"/>
        <v/>
      </c>
      <c r="L21" s="325"/>
    </row>
    <row r="22" customHeight="1" spans="1:12">
      <c r="A22" s="14"/>
      <c r="B22" s="15"/>
      <c r="C22" s="15"/>
      <c r="D22" s="80"/>
      <c r="E22" s="80"/>
      <c r="F22" s="17"/>
      <c r="G22" s="105"/>
      <c r="H22" s="349"/>
      <c r="I22" s="56"/>
      <c r="J22" s="39" t="str">
        <f t="shared" si="1"/>
        <v/>
      </c>
      <c r="K22" s="51" t="str">
        <f t="shared" si="0"/>
        <v/>
      </c>
      <c r="L22" s="325"/>
    </row>
    <row r="23" customHeight="1" spans="1:12">
      <c r="A23" s="14"/>
      <c r="B23" s="15"/>
      <c r="C23" s="15"/>
      <c r="D23" s="80"/>
      <c r="E23" s="80"/>
      <c r="F23" s="17"/>
      <c r="G23" s="105"/>
      <c r="H23" s="349"/>
      <c r="I23" s="56"/>
      <c r="J23" s="39" t="str">
        <f t="shared" si="1"/>
        <v/>
      </c>
      <c r="K23" s="51" t="str">
        <f t="shared" si="0"/>
        <v/>
      </c>
      <c r="L23" s="325"/>
    </row>
    <row r="24" customHeight="1" spans="1:12">
      <c r="A24" s="14"/>
      <c r="B24" s="15"/>
      <c r="C24" s="15"/>
      <c r="D24" s="80"/>
      <c r="E24" s="80"/>
      <c r="F24" s="17"/>
      <c r="G24" s="105"/>
      <c r="H24" s="349"/>
      <c r="I24" s="56"/>
      <c r="J24" s="39" t="str">
        <f t="shared" si="1"/>
        <v/>
      </c>
      <c r="K24" s="51" t="str">
        <f t="shared" si="0"/>
        <v/>
      </c>
      <c r="L24" s="325"/>
    </row>
    <row r="25" customHeight="1" spans="1:12">
      <c r="A25" s="14"/>
      <c r="B25" s="15"/>
      <c r="C25" s="15"/>
      <c r="D25" s="80"/>
      <c r="E25" s="80"/>
      <c r="F25" s="17"/>
      <c r="G25" s="105"/>
      <c r="H25" s="349"/>
      <c r="I25" s="56"/>
      <c r="J25" s="39" t="str">
        <f t="shared" si="1"/>
        <v/>
      </c>
      <c r="K25" s="51" t="str">
        <f t="shared" si="0"/>
        <v/>
      </c>
      <c r="L25" s="325"/>
    </row>
    <row r="26" customHeight="1" spans="1:12">
      <c r="A26" s="14"/>
      <c r="B26" s="15"/>
      <c r="C26" s="15"/>
      <c r="D26" s="80"/>
      <c r="E26" s="80"/>
      <c r="F26" s="17"/>
      <c r="G26" s="105"/>
      <c r="H26" s="349"/>
      <c r="I26" s="56"/>
      <c r="J26" s="39" t="str">
        <f t="shared" si="1"/>
        <v/>
      </c>
      <c r="K26" s="51" t="str">
        <f t="shared" si="0"/>
        <v/>
      </c>
      <c r="L26" s="325"/>
    </row>
    <row r="27" customHeight="1" spans="1:12">
      <c r="A27" s="14"/>
      <c r="B27" s="15"/>
      <c r="C27" s="15"/>
      <c r="D27" s="80"/>
      <c r="E27" s="80"/>
      <c r="F27" s="17"/>
      <c r="G27" s="105"/>
      <c r="H27" s="349"/>
      <c r="I27" s="56"/>
      <c r="J27" s="39" t="str">
        <f t="shared" si="1"/>
        <v/>
      </c>
      <c r="K27" s="51" t="str">
        <f t="shared" si="0"/>
        <v/>
      </c>
      <c r="L27" s="325"/>
    </row>
    <row r="28" customHeight="1" spans="1:12">
      <c r="A28" s="20" t="s">
        <v>282</v>
      </c>
      <c r="B28" s="21"/>
      <c r="C28" s="21"/>
      <c r="D28" s="18"/>
      <c r="E28" s="18"/>
      <c r="F28" s="17"/>
      <c r="G28" s="105"/>
      <c r="H28" s="349">
        <f>SUM(H7:H27)</f>
        <v>0</v>
      </c>
      <c r="I28" s="247">
        <f>SUM(I7:I27)</f>
        <v>0</v>
      </c>
      <c r="J28" s="39" t="str">
        <f t="shared" si="1"/>
        <v/>
      </c>
      <c r="K28" s="51" t="str">
        <f t="shared" si="0"/>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944444444444"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4" t="s">
        <v>126</v>
      </c>
      <c r="B1" s="2" t="s">
        <v>274</v>
      </c>
      <c r="C1" s="2"/>
      <c r="D1" s="4"/>
      <c r="E1" s="4"/>
      <c r="F1" s="4"/>
      <c r="G1" s="4"/>
      <c r="H1" s="4"/>
      <c r="I1" s="4"/>
      <c r="J1" s="4"/>
      <c r="K1" s="4"/>
      <c r="L1" s="323"/>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24" t="s">
        <v>159</v>
      </c>
    </row>
    <row r="6" ht="28" customHeight="1" spans="1:12">
      <c r="A6" s="12" t="s">
        <v>161</v>
      </c>
      <c r="B6" s="12" t="s">
        <v>277</v>
      </c>
      <c r="C6" s="12" t="s">
        <v>289</v>
      </c>
      <c r="D6" s="12" t="s">
        <v>290</v>
      </c>
      <c r="E6" s="12" t="s">
        <v>279</v>
      </c>
      <c r="F6" s="12" t="s">
        <v>280</v>
      </c>
      <c r="G6" s="12" t="s">
        <v>281</v>
      </c>
      <c r="H6" s="350" t="s">
        <v>196</v>
      </c>
      <c r="I6" s="228" t="s">
        <v>197</v>
      </c>
      <c r="J6" s="228" t="s">
        <v>198</v>
      </c>
      <c r="K6" s="228" t="s">
        <v>269</v>
      </c>
      <c r="L6" s="228" t="s">
        <v>164</v>
      </c>
    </row>
    <row r="7" customHeight="1" spans="1:12">
      <c r="A7" s="14"/>
      <c r="B7" s="15"/>
      <c r="C7" s="15"/>
      <c r="D7" s="15"/>
      <c r="E7" s="14"/>
      <c r="F7" s="17"/>
      <c r="G7" s="105"/>
      <c r="H7" s="349"/>
      <c r="I7" s="39"/>
      <c r="J7" s="39" t="str">
        <f>IF(I7-H7&lt;&gt;0,I7-H7,IF(H7&lt;&gt;0,0,""))</f>
        <v/>
      </c>
      <c r="K7" s="51" t="str">
        <f t="shared" ref="K7:K28" si="0">IF(H7=0,IF(I7&lt;&gt;0,100,""),IF(H7&lt;&gt;0,IF(I7=0,-100,J7/H7*100)))</f>
        <v/>
      </c>
      <c r="L7" s="325"/>
    </row>
    <row r="8" customHeight="1" spans="1:12">
      <c r="A8" s="14"/>
      <c r="B8" s="15"/>
      <c r="C8" s="15"/>
      <c r="D8" s="15"/>
      <c r="E8" s="14"/>
      <c r="F8" s="17"/>
      <c r="G8" s="105"/>
      <c r="H8" s="349"/>
      <c r="I8" s="56"/>
      <c r="J8" s="39" t="str">
        <f t="shared" ref="J8:J28" si="1">IF(I8-H8&lt;&gt;0,I8-H8,IF(H8&lt;&gt;0,0,""))</f>
        <v/>
      </c>
      <c r="K8" s="51" t="str">
        <f t="shared" si="0"/>
        <v/>
      </c>
      <c r="L8" s="325"/>
    </row>
    <row r="9" customHeight="1" spans="1:12">
      <c r="A9" s="14"/>
      <c r="B9" s="15"/>
      <c r="C9" s="15"/>
      <c r="D9" s="15"/>
      <c r="E9" s="14"/>
      <c r="F9" s="17"/>
      <c r="G9" s="105"/>
      <c r="H9" s="349"/>
      <c r="I9" s="56"/>
      <c r="J9" s="39" t="str">
        <f t="shared" si="1"/>
        <v/>
      </c>
      <c r="K9" s="51" t="str">
        <f t="shared" si="0"/>
        <v/>
      </c>
      <c r="L9" s="325"/>
    </row>
    <row r="10" customHeight="1" spans="1:12">
      <c r="A10" s="14"/>
      <c r="B10" s="15"/>
      <c r="C10" s="15"/>
      <c r="D10" s="15"/>
      <c r="E10" s="14"/>
      <c r="F10" s="17"/>
      <c r="G10" s="105"/>
      <c r="H10" s="349"/>
      <c r="I10" s="56"/>
      <c r="J10" s="39" t="str">
        <f t="shared" si="1"/>
        <v/>
      </c>
      <c r="K10" s="51" t="str">
        <f t="shared" si="0"/>
        <v/>
      </c>
      <c r="L10" s="325"/>
    </row>
    <row r="11" customHeight="1" spans="1:12">
      <c r="A11" s="14"/>
      <c r="B11" s="15"/>
      <c r="C11" s="15"/>
      <c r="D11" s="15"/>
      <c r="E11" s="14"/>
      <c r="F11" s="17"/>
      <c r="G11" s="105"/>
      <c r="H11" s="349"/>
      <c r="I11" s="56"/>
      <c r="J11" s="39" t="str">
        <f t="shared" si="1"/>
        <v/>
      </c>
      <c r="K11" s="51" t="str">
        <f t="shared" si="0"/>
        <v/>
      </c>
      <c r="L11" s="325"/>
    </row>
    <row r="12" customHeight="1" spans="1:12">
      <c r="A12" s="14"/>
      <c r="B12" s="15"/>
      <c r="C12" s="15"/>
      <c r="D12" s="15"/>
      <c r="E12" s="14"/>
      <c r="F12" s="17"/>
      <c r="G12" s="105"/>
      <c r="H12" s="349"/>
      <c r="I12" s="56"/>
      <c r="J12" s="39" t="str">
        <f t="shared" si="1"/>
        <v/>
      </c>
      <c r="K12" s="51" t="str">
        <f t="shared" si="0"/>
        <v/>
      </c>
      <c r="L12" s="325"/>
    </row>
    <row r="13" customHeight="1" spans="1:12">
      <c r="A13" s="14"/>
      <c r="B13" s="15"/>
      <c r="C13" s="15"/>
      <c r="D13" s="15"/>
      <c r="E13" s="14"/>
      <c r="F13" s="17"/>
      <c r="G13" s="105"/>
      <c r="H13" s="349"/>
      <c r="I13" s="56"/>
      <c r="J13" s="39" t="str">
        <f t="shared" si="1"/>
        <v/>
      </c>
      <c r="K13" s="51" t="str">
        <f t="shared" si="0"/>
        <v/>
      </c>
      <c r="L13" s="325"/>
    </row>
    <row r="14" customHeight="1" spans="1:12">
      <c r="A14" s="14"/>
      <c r="B14" s="15"/>
      <c r="C14" s="15"/>
      <c r="D14" s="15"/>
      <c r="E14" s="14"/>
      <c r="F14" s="17"/>
      <c r="G14" s="105"/>
      <c r="H14" s="349"/>
      <c r="I14" s="56"/>
      <c r="J14" s="39" t="str">
        <f t="shared" si="1"/>
        <v/>
      </c>
      <c r="K14" s="51" t="str">
        <f t="shared" si="0"/>
        <v/>
      </c>
      <c r="L14" s="325"/>
    </row>
    <row r="15" customHeight="1" spans="1:12">
      <c r="A15" s="14"/>
      <c r="B15" s="15"/>
      <c r="C15" s="15"/>
      <c r="D15" s="15"/>
      <c r="E15" s="14"/>
      <c r="F15" s="17"/>
      <c r="G15" s="105"/>
      <c r="H15" s="349"/>
      <c r="I15" s="56"/>
      <c r="J15" s="39" t="str">
        <f t="shared" si="1"/>
        <v/>
      </c>
      <c r="K15" s="51" t="str">
        <f t="shared" si="0"/>
        <v/>
      </c>
      <c r="L15" s="325"/>
    </row>
    <row r="16" customHeight="1" spans="1:12">
      <c r="A16" s="14"/>
      <c r="B16" s="15"/>
      <c r="C16" s="15"/>
      <c r="D16" s="15"/>
      <c r="E16" s="14"/>
      <c r="F16" s="17"/>
      <c r="G16" s="105"/>
      <c r="H16" s="349"/>
      <c r="I16" s="56"/>
      <c r="J16" s="39" t="str">
        <f t="shared" si="1"/>
        <v/>
      </c>
      <c r="K16" s="51" t="str">
        <f t="shared" si="0"/>
        <v/>
      </c>
      <c r="L16" s="325"/>
    </row>
    <row r="17" customHeight="1" spans="1:12">
      <c r="A17" s="14"/>
      <c r="B17" s="15"/>
      <c r="C17" s="15"/>
      <c r="D17" s="15"/>
      <c r="E17" s="14"/>
      <c r="F17" s="17"/>
      <c r="G17" s="105"/>
      <c r="H17" s="349"/>
      <c r="I17" s="56"/>
      <c r="J17" s="39" t="str">
        <f t="shared" si="1"/>
        <v/>
      </c>
      <c r="K17" s="51" t="str">
        <f t="shared" si="0"/>
        <v/>
      </c>
      <c r="L17" s="325"/>
    </row>
    <row r="18" customHeight="1" spans="1:12">
      <c r="A18" s="14"/>
      <c r="B18" s="15"/>
      <c r="C18" s="15"/>
      <c r="D18" s="15"/>
      <c r="E18" s="14"/>
      <c r="F18" s="17"/>
      <c r="G18" s="105"/>
      <c r="H18" s="349"/>
      <c r="I18" s="56"/>
      <c r="J18" s="39" t="str">
        <f t="shared" si="1"/>
        <v/>
      </c>
      <c r="K18" s="51" t="str">
        <f t="shared" si="0"/>
        <v/>
      </c>
      <c r="L18" s="325"/>
    </row>
    <row r="19" customHeight="1" spans="1:12">
      <c r="A19" s="14"/>
      <c r="B19" s="15"/>
      <c r="C19" s="15"/>
      <c r="D19" s="15"/>
      <c r="E19" s="14"/>
      <c r="F19" s="17"/>
      <c r="G19" s="105"/>
      <c r="H19" s="349"/>
      <c r="I19" s="56"/>
      <c r="J19" s="39" t="str">
        <f t="shared" si="1"/>
        <v/>
      </c>
      <c r="K19" s="51" t="str">
        <f t="shared" si="0"/>
        <v/>
      </c>
      <c r="L19" s="325"/>
    </row>
    <row r="20" customHeight="1" spans="1:12">
      <c r="A20" s="14"/>
      <c r="B20" s="15"/>
      <c r="C20" s="15"/>
      <c r="D20" s="15"/>
      <c r="E20" s="14"/>
      <c r="F20" s="17"/>
      <c r="G20" s="105"/>
      <c r="H20" s="349"/>
      <c r="I20" s="56"/>
      <c r="J20" s="39" t="str">
        <f t="shared" si="1"/>
        <v/>
      </c>
      <c r="K20" s="51" t="str">
        <f t="shared" si="0"/>
        <v/>
      </c>
      <c r="L20" s="325"/>
    </row>
    <row r="21" customHeight="1" spans="1:12">
      <c r="A21" s="14"/>
      <c r="B21" s="15"/>
      <c r="C21" s="15"/>
      <c r="D21" s="15"/>
      <c r="E21" s="14"/>
      <c r="F21" s="17"/>
      <c r="G21" s="105"/>
      <c r="H21" s="349"/>
      <c r="I21" s="56"/>
      <c r="J21" s="39" t="str">
        <f t="shared" si="1"/>
        <v/>
      </c>
      <c r="K21" s="51" t="str">
        <f t="shared" si="0"/>
        <v/>
      </c>
      <c r="L21" s="325"/>
    </row>
    <row r="22" customHeight="1" spans="1:12">
      <c r="A22" s="14"/>
      <c r="B22" s="15"/>
      <c r="C22" s="15"/>
      <c r="D22" s="15"/>
      <c r="E22" s="14"/>
      <c r="F22" s="17"/>
      <c r="G22" s="105"/>
      <c r="H22" s="349"/>
      <c r="I22" s="56"/>
      <c r="J22" s="39" t="str">
        <f t="shared" si="1"/>
        <v/>
      </c>
      <c r="K22" s="51" t="str">
        <f t="shared" si="0"/>
        <v/>
      </c>
      <c r="L22" s="325"/>
    </row>
    <row r="23" customHeight="1" spans="1:12">
      <c r="A23" s="14"/>
      <c r="B23" s="15"/>
      <c r="C23" s="15"/>
      <c r="D23" s="15"/>
      <c r="E23" s="14"/>
      <c r="F23" s="17"/>
      <c r="G23" s="105"/>
      <c r="H23" s="349"/>
      <c r="I23" s="56"/>
      <c r="J23" s="39" t="str">
        <f t="shared" si="1"/>
        <v/>
      </c>
      <c r="K23" s="51" t="str">
        <f t="shared" si="0"/>
        <v/>
      </c>
      <c r="L23" s="325"/>
    </row>
    <row r="24" customHeight="1" spans="1:12">
      <c r="A24" s="14"/>
      <c r="B24" s="15"/>
      <c r="C24" s="15"/>
      <c r="D24" s="15"/>
      <c r="E24" s="14"/>
      <c r="F24" s="17"/>
      <c r="G24" s="105"/>
      <c r="H24" s="349"/>
      <c r="I24" s="56"/>
      <c r="J24" s="39" t="str">
        <f t="shared" si="1"/>
        <v/>
      </c>
      <c r="K24" s="51" t="str">
        <f t="shared" si="0"/>
        <v/>
      </c>
      <c r="L24" s="325"/>
    </row>
    <row r="25" customHeight="1" spans="1:12">
      <c r="A25" s="14"/>
      <c r="B25" s="15"/>
      <c r="C25" s="15"/>
      <c r="D25" s="15"/>
      <c r="E25" s="14"/>
      <c r="F25" s="17"/>
      <c r="G25" s="105"/>
      <c r="H25" s="349"/>
      <c r="I25" s="56"/>
      <c r="J25" s="39" t="str">
        <f t="shared" si="1"/>
        <v/>
      </c>
      <c r="K25" s="51" t="str">
        <f t="shared" si="0"/>
        <v/>
      </c>
      <c r="L25" s="325"/>
    </row>
    <row r="26" customHeight="1" spans="1:12">
      <c r="A26" s="14"/>
      <c r="B26" s="15"/>
      <c r="C26" s="15"/>
      <c r="D26" s="15"/>
      <c r="E26" s="14"/>
      <c r="F26" s="17"/>
      <c r="G26" s="105"/>
      <c r="H26" s="349"/>
      <c r="I26" s="56"/>
      <c r="J26" s="39" t="str">
        <f t="shared" si="1"/>
        <v/>
      </c>
      <c r="K26" s="51" t="str">
        <f t="shared" si="0"/>
        <v/>
      </c>
      <c r="L26" s="325"/>
    </row>
    <row r="27" customHeight="1" spans="1:12">
      <c r="A27" s="14"/>
      <c r="B27" s="15"/>
      <c r="C27" s="15"/>
      <c r="D27" s="15"/>
      <c r="E27" s="14"/>
      <c r="F27" s="17"/>
      <c r="G27" s="105"/>
      <c r="H27" s="349"/>
      <c r="I27" s="56"/>
      <c r="J27" s="39" t="str">
        <f t="shared" si="1"/>
        <v/>
      </c>
      <c r="K27" s="51" t="str">
        <f t="shared" si="0"/>
        <v/>
      </c>
      <c r="L27" s="325"/>
    </row>
    <row r="28" customHeight="1" spans="1:12">
      <c r="A28" s="20" t="s">
        <v>282</v>
      </c>
      <c r="B28" s="21"/>
      <c r="C28" s="21"/>
      <c r="D28" s="18"/>
      <c r="E28" s="18"/>
      <c r="F28" s="17"/>
      <c r="G28" s="18"/>
      <c r="H28" s="349">
        <f>SUM(H7:H27)</f>
        <v>0</v>
      </c>
      <c r="I28" s="247">
        <f>SUM(I7:I27)</f>
        <v>0</v>
      </c>
      <c r="J28" s="39" t="str">
        <f t="shared" si="1"/>
        <v/>
      </c>
      <c r="K28" s="51" t="str">
        <f t="shared" si="0"/>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944444444444"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44" t="s">
        <v>126</v>
      </c>
      <c r="B1" s="248"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56" t="s">
        <v>294</v>
      </c>
      <c r="C7" s="19">
        <f>'交易性-股票'!G28</f>
        <v>0</v>
      </c>
      <c r="D7" s="17">
        <f>'交易性-股票'!I28</f>
        <v>0</v>
      </c>
      <c r="E7" s="39" t="str">
        <f>IF(D7-C7&lt;&gt;0,D7-C7,IF(C7&lt;&gt;0,0,""))</f>
        <v/>
      </c>
      <c r="F7" s="51" t="str">
        <f t="shared" ref="F7:F28" si="0">IF(C7=0,IF(D7&lt;&gt;0,100,""),IF(C7&lt;&gt;0,IF(D7=0,-100,E7/C7*100)))</f>
        <v/>
      </c>
    </row>
    <row r="8" customHeight="1" spans="1:6">
      <c r="A8" s="74" t="s">
        <v>295</v>
      </c>
      <c r="B8" s="356" t="s">
        <v>296</v>
      </c>
      <c r="C8" s="19">
        <f>'交易性-债券'!H28</f>
        <v>0</v>
      </c>
      <c r="D8" s="17">
        <f>'交易性-债券'!I28</f>
        <v>0</v>
      </c>
      <c r="E8" s="39" t="str">
        <f>IF(D8-C8&lt;&gt;0,D8-C8,IF(C8&lt;&gt;0,0,""))</f>
        <v/>
      </c>
      <c r="F8" s="51" t="str">
        <f t="shared" si="0"/>
        <v/>
      </c>
    </row>
    <row r="9" customHeight="1" spans="1:6">
      <c r="A9" s="74" t="s">
        <v>297</v>
      </c>
      <c r="B9" s="356" t="s">
        <v>298</v>
      </c>
      <c r="C9" s="19">
        <f>'交易性-基金'!G28</f>
        <v>0</v>
      </c>
      <c r="D9" s="17">
        <f>'交易性-基金'!I28</f>
        <v>0</v>
      </c>
      <c r="E9" s="39" t="str">
        <f>IF(D9-C9&lt;&gt;0,D9-C9,IF(C9&lt;&gt;0,0,""))</f>
        <v/>
      </c>
      <c r="F9" s="51" t="str">
        <f t="shared" si="0"/>
        <v/>
      </c>
    </row>
    <row r="10" customHeight="1" spans="1:6">
      <c r="A10" s="14"/>
      <c r="B10" s="245"/>
      <c r="C10" s="19"/>
      <c r="D10" s="17"/>
      <c r="E10" s="17"/>
      <c r="F10" s="51" t="str">
        <f t="shared" si="0"/>
        <v/>
      </c>
    </row>
    <row r="11" customHeight="1" spans="1:6">
      <c r="A11" s="14"/>
      <c r="B11" s="245"/>
      <c r="C11" s="19"/>
      <c r="D11" s="17"/>
      <c r="E11" s="17"/>
      <c r="F11" s="51" t="str">
        <f t="shared" si="0"/>
        <v/>
      </c>
    </row>
    <row r="12" customHeight="1" spans="1:6">
      <c r="A12" s="14"/>
      <c r="B12" s="245"/>
      <c r="C12" s="19"/>
      <c r="D12" s="17"/>
      <c r="E12" s="17"/>
      <c r="F12" s="51" t="str">
        <f t="shared" si="0"/>
        <v/>
      </c>
    </row>
    <row r="13" customHeight="1" spans="1:6">
      <c r="A13" s="14"/>
      <c r="B13" s="245"/>
      <c r="C13" s="19"/>
      <c r="D13" s="17"/>
      <c r="E13" s="17"/>
      <c r="F13" s="51" t="str">
        <f t="shared" si="0"/>
        <v/>
      </c>
    </row>
    <row r="14" customHeight="1" spans="1:6">
      <c r="A14" s="14"/>
      <c r="B14" s="245"/>
      <c r="C14" s="19"/>
      <c r="D14" s="17"/>
      <c r="E14" s="17"/>
      <c r="F14" s="51" t="str">
        <f t="shared" si="0"/>
        <v/>
      </c>
    </row>
    <row r="15" customHeight="1" spans="1:6">
      <c r="A15" s="14"/>
      <c r="B15" s="245"/>
      <c r="C15" s="19"/>
      <c r="D15" s="17"/>
      <c r="E15" s="17"/>
      <c r="F15" s="51" t="str">
        <f t="shared" si="0"/>
        <v/>
      </c>
    </row>
    <row r="16" customHeight="1" spans="1:6">
      <c r="A16" s="14"/>
      <c r="B16" s="245"/>
      <c r="C16" s="19"/>
      <c r="D16" s="17"/>
      <c r="E16" s="17"/>
      <c r="F16" s="51" t="str">
        <f t="shared" si="0"/>
        <v/>
      </c>
    </row>
    <row r="17" customHeight="1" spans="1:6">
      <c r="A17" s="14"/>
      <c r="B17" s="245"/>
      <c r="C17" s="19"/>
      <c r="D17" s="17"/>
      <c r="E17" s="17"/>
      <c r="F17" s="51" t="str">
        <f t="shared" si="0"/>
        <v/>
      </c>
    </row>
    <row r="18" customHeight="1" spans="1:6">
      <c r="A18" s="14"/>
      <c r="B18" s="245"/>
      <c r="C18" s="19"/>
      <c r="D18" s="17"/>
      <c r="E18" s="17"/>
      <c r="F18" s="51" t="str">
        <f t="shared" si="0"/>
        <v/>
      </c>
    </row>
    <row r="19" customHeight="1" spans="1:6">
      <c r="A19" s="14"/>
      <c r="B19" s="245"/>
      <c r="C19" s="19"/>
      <c r="D19" s="17"/>
      <c r="E19" s="17"/>
      <c r="F19" s="51" t="str">
        <f t="shared" si="0"/>
        <v/>
      </c>
    </row>
    <row r="20" customHeight="1" spans="1:6">
      <c r="A20" s="14"/>
      <c r="B20" s="245"/>
      <c r="C20" s="19"/>
      <c r="D20" s="17"/>
      <c r="E20" s="17"/>
      <c r="F20" s="51" t="str">
        <f t="shared" si="0"/>
        <v/>
      </c>
    </row>
    <row r="21" customHeight="1" spans="1:6">
      <c r="A21" s="14"/>
      <c r="B21" s="245"/>
      <c r="C21" s="19"/>
      <c r="D21" s="17"/>
      <c r="E21" s="17"/>
      <c r="F21" s="51" t="str">
        <f t="shared" si="0"/>
        <v/>
      </c>
    </row>
    <row r="22" customHeight="1" spans="1:6">
      <c r="A22" s="14"/>
      <c r="B22" s="245"/>
      <c r="C22" s="19"/>
      <c r="D22" s="17"/>
      <c r="E22" s="17"/>
      <c r="F22" s="51" t="str">
        <f t="shared" si="0"/>
        <v/>
      </c>
    </row>
    <row r="23" customHeight="1" spans="1:6">
      <c r="A23" s="14"/>
      <c r="B23" s="245"/>
      <c r="C23" s="19"/>
      <c r="D23" s="17"/>
      <c r="E23" s="17"/>
      <c r="F23" s="51" t="str">
        <f t="shared" si="0"/>
        <v/>
      </c>
    </row>
    <row r="24" customHeight="1" spans="1:6">
      <c r="A24" s="14"/>
      <c r="B24" s="245"/>
      <c r="C24" s="19"/>
      <c r="D24" s="17"/>
      <c r="E24" s="17"/>
      <c r="F24" s="51" t="str">
        <f t="shared" si="0"/>
        <v/>
      </c>
    </row>
    <row r="25" customHeight="1" spans="1:6">
      <c r="A25" s="14"/>
      <c r="B25" s="245"/>
      <c r="C25" s="19"/>
      <c r="D25" s="17"/>
      <c r="E25" s="17"/>
      <c r="F25" s="51" t="str">
        <f t="shared" si="0"/>
        <v/>
      </c>
    </row>
    <row r="26" customHeight="1" spans="1:6">
      <c r="A26" s="14"/>
      <c r="B26" s="245"/>
      <c r="C26" s="19"/>
      <c r="D26" s="17"/>
      <c r="E26" s="17"/>
      <c r="F26" s="51" t="str">
        <f t="shared" si="0"/>
        <v/>
      </c>
    </row>
    <row r="27" customHeight="1" spans="1:6">
      <c r="A27" s="14"/>
      <c r="B27" s="245"/>
      <c r="C27" s="19"/>
      <c r="D27" s="17"/>
      <c r="E27" s="17"/>
      <c r="F27" s="51" t="str">
        <f t="shared" si="0"/>
        <v/>
      </c>
    </row>
    <row r="28" customHeight="1" spans="1:6">
      <c r="A28" s="74" t="s">
        <v>255</v>
      </c>
      <c r="B28" s="221"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55" t="s">
        <v>126</v>
      </c>
      <c r="B1" s="248" t="s">
        <v>299</v>
      </c>
      <c r="C1" s="24"/>
      <c r="D1" s="4"/>
      <c r="E1" s="4"/>
      <c r="F1" s="4"/>
      <c r="G1" s="4"/>
      <c r="H1" s="4"/>
      <c r="I1" s="4"/>
      <c r="J1" s="4"/>
      <c r="K1" s="4"/>
      <c r="L1" s="323"/>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24" t="s">
        <v>159</v>
      </c>
    </row>
    <row r="6" ht="28" customHeight="1" spans="1:12">
      <c r="A6" s="12" t="s">
        <v>161</v>
      </c>
      <c r="B6" s="12" t="s">
        <v>302</v>
      </c>
      <c r="C6" s="12" t="s">
        <v>303</v>
      </c>
      <c r="D6" s="12" t="s">
        <v>304</v>
      </c>
      <c r="E6" s="12" t="s">
        <v>305</v>
      </c>
      <c r="F6" s="12" t="s">
        <v>306</v>
      </c>
      <c r="G6" s="350" t="s">
        <v>196</v>
      </c>
      <c r="H6" s="57" t="s">
        <v>307</v>
      </c>
      <c r="I6" s="228" t="s">
        <v>197</v>
      </c>
      <c r="J6" s="228" t="s">
        <v>198</v>
      </c>
      <c r="K6" s="228" t="s">
        <v>269</v>
      </c>
      <c r="L6" s="228" t="s">
        <v>164</v>
      </c>
    </row>
    <row r="7" customHeight="1" spans="1:12">
      <c r="A7" s="14"/>
      <c r="B7" s="15"/>
      <c r="C7" s="14"/>
      <c r="D7" s="16"/>
      <c r="E7" s="35"/>
      <c r="F7" s="19"/>
      <c r="G7" s="349"/>
      <c r="H7" s="39"/>
      <c r="I7" s="39"/>
      <c r="J7" s="39" t="str">
        <f>IF(I7-G7&lt;&gt;0,I7-G7,IF(G7&lt;&gt;0,0,""))</f>
        <v/>
      </c>
      <c r="K7" s="51" t="str">
        <f>IF(G7=0,IF(I7&lt;&gt;0,100,""),IF(G7&lt;&gt;0,IF(I7=0,-100,J7/G7*100)))</f>
        <v/>
      </c>
      <c r="L7" s="325"/>
    </row>
    <row r="8" customHeight="1" spans="1:12">
      <c r="A8" s="14"/>
      <c r="B8" s="15"/>
      <c r="C8" s="14"/>
      <c r="D8" s="16"/>
      <c r="E8" s="35"/>
      <c r="F8" s="19"/>
      <c r="G8" s="349"/>
      <c r="H8" s="56"/>
      <c r="I8" s="56"/>
      <c r="J8" s="39" t="str">
        <f t="shared" ref="J8:J28" si="0">IF(I8-G8&lt;&gt;0,I8-G8,IF(G8&lt;&gt;0,0,""))</f>
        <v/>
      </c>
      <c r="K8" s="51" t="str">
        <f t="shared" ref="K8:K28" si="1">IF(G8=0,IF(I8&lt;&gt;0,100,""),IF(G8&lt;&gt;0,IF(I8=0,-100,J8/G8*100)))</f>
        <v/>
      </c>
      <c r="L8" s="325"/>
    </row>
    <row r="9" customHeight="1" spans="1:12">
      <c r="A9" s="14"/>
      <c r="B9" s="15"/>
      <c r="C9" s="14"/>
      <c r="D9" s="16"/>
      <c r="E9" s="35"/>
      <c r="F9" s="19"/>
      <c r="G9" s="349"/>
      <c r="H9" s="56"/>
      <c r="I9" s="56"/>
      <c r="J9" s="39" t="str">
        <f t="shared" si="0"/>
        <v/>
      </c>
      <c r="K9" s="51" t="str">
        <f t="shared" si="1"/>
        <v/>
      </c>
      <c r="L9" s="325"/>
    </row>
    <row r="10" customHeight="1" spans="1:12">
      <c r="A10" s="14"/>
      <c r="B10" s="15"/>
      <c r="C10" s="14"/>
      <c r="D10" s="16"/>
      <c r="E10" s="35"/>
      <c r="F10" s="19"/>
      <c r="G10" s="349"/>
      <c r="H10" s="56"/>
      <c r="I10" s="56"/>
      <c r="J10" s="39" t="str">
        <f t="shared" si="0"/>
        <v/>
      </c>
      <c r="K10" s="51" t="str">
        <f t="shared" si="1"/>
        <v/>
      </c>
      <c r="L10" s="325"/>
    </row>
    <row r="11" customHeight="1" spans="1:12">
      <c r="A11" s="14"/>
      <c r="B11" s="15"/>
      <c r="C11" s="14"/>
      <c r="D11" s="16"/>
      <c r="E11" s="35"/>
      <c r="F11" s="19"/>
      <c r="G11" s="349"/>
      <c r="H11" s="56"/>
      <c r="I11" s="56"/>
      <c r="J11" s="39" t="str">
        <f t="shared" si="0"/>
        <v/>
      </c>
      <c r="K11" s="51" t="str">
        <f t="shared" si="1"/>
        <v/>
      </c>
      <c r="L11" s="325"/>
    </row>
    <row r="12" customHeight="1" spans="1:12">
      <c r="A12" s="14"/>
      <c r="B12" s="15"/>
      <c r="C12" s="14"/>
      <c r="D12" s="16"/>
      <c r="E12" s="35"/>
      <c r="F12" s="19"/>
      <c r="G12" s="349"/>
      <c r="H12" s="56"/>
      <c r="I12" s="56"/>
      <c r="J12" s="39" t="str">
        <f t="shared" si="0"/>
        <v/>
      </c>
      <c r="K12" s="51" t="str">
        <f t="shared" si="1"/>
        <v/>
      </c>
      <c r="L12" s="325"/>
    </row>
    <row r="13" customHeight="1" spans="1:12">
      <c r="A13" s="14"/>
      <c r="B13" s="15"/>
      <c r="C13" s="14"/>
      <c r="D13" s="16"/>
      <c r="E13" s="35"/>
      <c r="F13" s="19"/>
      <c r="G13" s="349"/>
      <c r="H13" s="56"/>
      <c r="I13" s="56"/>
      <c r="J13" s="39" t="str">
        <f t="shared" si="0"/>
        <v/>
      </c>
      <c r="K13" s="51" t="str">
        <f t="shared" si="1"/>
        <v/>
      </c>
      <c r="L13" s="325"/>
    </row>
    <row r="14" customHeight="1" spans="1:12">
      <c r="A14" s="14"/>
      <c r="B14" s="15"/>
      <c r="C14" s="14"/>
      <c r="D14" s="16"/>
      <c r="E14" s="35"/>
      <c r="F14" s="19"/>
      <c r="G14" s="349"/>
      <c r="H14" s="56"/>
      <c r="I14" s="56"/>
      <c r="J14" s="39" t="str">
        <f t="shared" si="0"/>
        <v/>
      </c>
      <c r="K14" s="51" t="str">
        <f t="shared" si="1"/>
        <v/>
      </c>
      <c r="L14" s="325"/>
    </row>
    <row r="15" customHeight="1" spans="1:12">
      <c r="A15" s="14"/>
      <c r="B15" s="15"/>
      <c r="C15" s="14"/>
      <c r="D15" s="16"/>
      <c r="E15" s="35"/>
      <c r="F15" s="19"/>
      <c r="G15" s="349"/>
      <c r="H15" s="56"/>
      <c r="I15" s="56"/>
      <c r="J15" s="39" t="str">
        <f t="shared" si="0"/>
        <v/>
      </c>
      <c r="K15" s="51" t="str">
        <f t="shared" si="1"/>
        <v/>
      </c>
      <c r="L15" s="325"/>
    </row>
    <row r="16" customHeight="1" spans="1:12">
      <c r="A16" s="14"/>
      <c r="B16" s="15"/>
      <c r="C16" s="14"/>
      <c r="D16" s="16"/>
      <c r="E16" s="35"/>
      <c r="F16" s="19"/>
      <c r="G16" s="349"/>
      <c r="H16" s="56"/>
      <c r="I16" s="56"/>
      <c r="J16" s="39" t="str">
        <f t="shared" si="0"/>
        <v/>
      </c>
      <c r="K16" s="51" t="str">
        <f t="shared" si="1"/>
        <v/>
      </c>
      <c r="L16" s="325"/>
    </row>
    <row r="17" customHeight="1" spans="1:12">
      <c r="A17" s="14"/>
      <c r="B17" s="15"/>
      <c r="C17" s="14"/>
      <c r="D17" s="16"/>
      <c r="E17" s="35"/>
      <c r="F17" s="19"/>
      <c r="G17" s="349"/>
      <c r="H17" s="56"/>
      <c r="I17" s="56"/>
      <c r="J17" s="39" t="str">
        <f t="shared" si="0"/>
        <v/>
      </c>
      <c r="K17" s="51" t="str">
        <f t="shared" si="1"/>
        <v/>
      </c>
      <c r="L17" s="325"/>
    </row>
    <row r="18" customHeight="1" spans="1:12">
      <c r="A18" s="14"/>
      <c r="B18" s="15"/>
      <c r="C18" s="14"/>
      <c r="D18" s="16"/>
      <c r="E18" s="35"/>
      <c r="F18" s="19"/>
      <c r="G18" s="349"/>
      <c r="H18" s="56"/>
      <c r="I18" s="56"/>
      <c r="J18" s="39" t="str">
        <f t="shared" si="0"/>
        <v/>
      </c>
      <c r="K18" s="51" t="str">
        <f t="shared" si="1"/>
        <v/>
      </c>
      <c r="L18" s="325"/>
    </row>
    <row r="19" customHeight="1" spans="1:12">
      <c r="A19" s="14"/>
      <c r="B19" s="15"/>
      <c r="C19" s="14"/>
      <c r="D19" s="16"/>
      <c r="E19" s="35"/>
      <c r="F19" s="19"/>
      <c r="G19" s="349"/>
      <c r="H19" s="56"/>
      <c r="I19" s="56"/>
      <c r="J19" s="39" t="str">
        <f t="shared" si="0"/>
        <v/>
      </c>
      <c r="K19" s="51" t="str">
        <f t="shared" si="1"/>
        <v/>
      </c>
      <c r="L19" s="325"/>
    </row>
    <row r="20" customHeight="1" spans="1:12">
      <c r="A20" s="14"/>
      <c r="B20" s="15"/>
      <c r="C20" s="14"/>
      <c r="D20" s="16"/>
      <c r="E20" s="35"/>
      <c r="F20" s="19"/>
      <c r="G20" s="349"/>
      <c r="H20" s="56"/>
      <c r="I20" s="56"/>
      <c r="J20" s="39" t="str">
        <f t="shared" si="0"/>
        <v/>
      </c>
      <c r="K20" s="51" t="str">
        <f t="shared" si="1"/>
        <v/>
      </c>
      <c r="L20" s="325"/>
    </row>
    <row r="21" customHeight="1" spans="1:12">
      <c r="A21" s="14"/>
      <c r="B21" s="15"/>
      <c r="C21" s="14"/>
      <c r="D21" s="16"/>
      <c r="E21" s="35"/>
      <c r="F21" s="19"/>
      <c r="G21" s="349"/>
      <c r="H21" s="56"/>
      <c r="I21" s="56"/>
      <c r="J21" s="39" t="str">
        <f t="shared" si="0"/>
        <v/>
      </c>
      <c r="K21" s="51" t="str">
        <f t="shared" si="1"/>
        <v/>
      </c>
      <c r="L21" s="325"/>
    </row>
    <row r="22" customHeight="1" spans="1:12">
      <c r="A22" s="14"/>
      <c r="B22" s="15"/>
      <c r="C22" s="14"/>
      <c r="D22" s="16"/>
      <c r="E22" s="35"/>
      <c r="F22" s="19"/>
      <c r="G22" s="349"/>
      <c r="H22" s="56"/>
      <c r="I22" s="56"/>
      <c r="J22" s="39" t="str">
        <f t="shared" si="0"/>
        <v/>
      </c>
      <c r="K22" s="51" t="str">
        <f t="shared" si="1"/>
        <v/>
      </c>
      <c r="L22" s="325"/>
    </row>
    <row r="23" customHeight="1" spans="1:12">
      <c r="A23" s="14"/>
      <c r="B23" s="15"/>
      <c r="C23" s="14"/>
      <c r="D23" s="16"/>
      <c r="E23" s="35"/>
      <c r="F23" s="19"/>
      <c r="G23" s="349"/>
      <c r="H23" s="56"/>
      <c r="I23" s="56"/>
      <c r="J23" s="39" t="str">
        <f t="shared" si="0"/>
        <v/>
      </c>
      <c r="K23" s="51" t="str">
        <f t="shared" si="1"/>
        <v/>
      </c>
      <c r="L23" s="325"/>
    </row>
    <row r="24" customHeight="1" spans="1:12">
      <c r="A24" s="14"/>
      <c r="B24" s="15"/>
      <c r="C24" s="14"/>
      <c r="D24" s="16"/>
      <c r="E24" s="35"/>
      <c r="F24" s="19"/>
      <c r="G24" s="349"/>
      <c r="H24" s="56"/>
      <c r="I24" s="56"/>
      <c r="J24" s="39" t="str">
        <f t="shared" si="0"/>
        <v/>
      </c>
      <c r="K24" s="51" t="str">
        <f t="shared" si="1"/>
        <v/>
      </c>
      <c r="L24" s="325"/>
    </row>
    <row r="25" customHeight="1" spans="1:12">
      <c r="A25" s="14"/>
      <c r="B25" s="15"/>
      <c r="C25" s="14"/>
      <c r="D25" s="16"/>
      <c r="E25" s="35"/>
      <c r="F25" s="19"/>
      <c r="G25" s="349"/>
      <c r="H25" s="56"/>
      <c r="I25" s="56"/>
      <c r="J25" s="39" t="str">
        <f t="shared" si="0"/>
        <v/>
      </c>
      <c r="K25" s="51" t="str">
        <f t="shared" si="1"/>
        <v/>
      </c>
      <c r="L25" s="325"/>
    </row>
    <row r="26" customHeight="1" spans="1:12">
      <c r="A26" s="14"/>
      <c r="B26" s="15"/>
      <c r="C26" s="14"/>
      <c r="D26" s="16"/>
      <c r="E26" s="35"/>
      <c r="F26" s="19"/>
      <c r="G26" s="349"/>
      <c r="H26" s="56"/>
      <c r="I26" s="56"/>
      <c r="J26" s="39" t="str">
        <f t="shared" si="0"/>
        <v/>
      </c>
      <c r="K26" s="51" t="str">
        <f t="shared" si="1"/>
        <v/>
      </c>
      <c r="L26" s="325"/>
    </row>
    <row r="27" customHeight="1" spans="1:12">
      <c r="A27" s="14"/>
      <c r="B27" s="15"/>
      <c r="C27" s="14"/>
      <c r="D27" s="16"/>
      <c r="E27" s="35"/>
      <c r="F27" s="19"/>
      <c r="G27" s="349"/>
      <c r="H27" s="56"/>
      <c r="I27" s="56"/>
      <c r="J27" s="39" t="str">
        <f t="shared" si="0"/>
        <v/>
      </c>
      <c r="K27" s="51" t="str">
        <f t="shared" si="1"/>
        <v/>
      </c>
      <c r="L27" s="325"/>
    </row>
    <row r="28" customHeight="1" spans="1:12">
      <c r="A28" s="20" t="s">
        <v>308</v>
      </c>
      <c r="B28" s="118"/>
      <c r="C28" s="18"/>
      <c r="D28" s="16"/>
      <c r="E28" s="18"/>
      <c r="F28" s="19">
        <f>SUM(F7:F27)</f>
        <v>0</v>
      </c>
      <c r="G28" s="349">
        <f>SUM(G7:G27)</f>
        <v>0</v>
      </c>
      <c r="H28" s="247">
        <f>SUM(H7:H27)</f>
        <v>0</v>
      </c>
      <c r="I28" s="247"/>
      <c r="J28" s="39" t="str">
        <f t="shared" si="0"/>
        <v/>
      </c>
      <c r="K28" s="51" t="str">
        <f t="shared" si="1"/>
        <v/>
      </c>
      <c r="L28" s="325"/>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55" t="s">
        <v>126</v>
      </c>
      <c r="B1" s="248" t="s">
        <v>299</v>
      </c>
      <c r="C1" s="24"/>
      <c r="D1" s="4"/>
      <c r="E1" s="4"/>
      <c r="F1" s="4"/>
      <c r="G1" s="4"/>
      <c r="H1" s="4"/>
      <c r="I1" s="4"/>
      <c r="J1" s="4"/>
      <c r="K1" s="4"/>
      <c r="L1" s="323"/>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24" t="s">
        <v>159</v>
      </c>
    </row>
    <row r="6" ht="28" customHeight="1" spans="1:12">
      <c r="A6" s="12" t="s">
        <v>161</v>
      </c>
      <c r="B6" s="12" t="s">
        <v>302</v>
      </c>
      <c r="C6" s="12" t="s">
        <v>311</v>
      </c>
      <c r="D6" s="12" t="s">
        <v>312</v>
      </c>
      <c r="E6" s="12" t="s">
        <v>304</v>
      </c>
      <c r="F6" s="12" t="s">
        <v>313</v>
      </c>
      <c r="G6" s="12" t="s">
        <v>314</v>
      </c>
      <c r="H6" s="350" t="s">
        <v>196</v>
      </c>
      <c r="I6" s="228" t="s">
        <v>197</v>
      </c>
      <c r="J6" s="228" t="s">
        <v>198</v>
      </c>
      <c r="K6" s="228" t="s">
        <v>269</v>
      </c>
      <c r="L6" s="228" t="s">
        <v>164</v>
      </c>
    </row>
    <row r="7" customHeight="1" spans="1:12">
      <c r="A7" s="14"/>
      <c r="B7" s="15"/>
      <c r="C7" s="14"/>
      <c r="D7" s="16"/>
      <c r="E7" s="16"/>
      <c r="F7" s="14"/>
      <c r="G7" s="19"/>
      <c r="H7" s="349"/>
      <c r="I7" s="39"/>
      <c r="J7" s="39" t="str">
        <f>IF(I7-H7&lt;&gt;0,I7-H7,IF(H7&lt;&gt;0,0,""))</f>
        <v/>
      </c>
      <c r="K7" s="51" t="str">
        <f t="shared" ref="K7:K28" si="0">IF(H7=0,IF(I7&lt;&gt;0,100,""),IF(H7&lt;&gt;0,IF(I7=0,-100,J7/H7*100)))</f>
        <v/>
      </c>
      <c r="L7" s="325"/>
    </row>
    <row r="8" customHeight="1" spans="1:12">
      <c r="A8" s="14"/>
      <c r="B8" s="15"/>
      <c r="C8" s="14"/>
      <c r="D8" s="16"/>
      <c r="E8" s="16"/>
      <c r="F8" s="14"/>
      <c r="G8" s="19"/>
      <c r="H8" s="349"/>
      <c r="I8" s="56"/>
      <c r="J8" s="39" t="str">
        <f t="shared" ref="J8:J28" si="1">IF(I8-H8&lt;&gt;0,I8-H8,IF(H8&lt;&gt;0,0,""))</f>
        <v/>
      </c>
      <c r="K8" s="51" t="str">
        <f t="shared" si="0"/>
        <v/>
      </c>
      <c r="L8" s="325"/>
    </row>
    <row r="9" customHeight="1" spans="1:12">
      <c r="A9" s="14"/>
      <c r="B9" s="15"/>
      <c r="C9" s="14"/>
      <c r="D9" s="16"/>
      <c r="E9" s="16"/>
      <c r="F9" s="14"/>
      <c r="G9" s="19"/>
      <c r="H9" s="349"/>
      <c r="I9" s="56"/>
      <c r="J9" s="39" t="str">
        <f t="shared" si="1"/>
        <v/>
      </c>
      <c r="K9" s="51" t="str">
        <f t="shared" si="0"/>
        <v/>
      </c>
      <c r="L9" s="325"/>
    </row>
    <row r="10" customHeight="1" spans="1:12">
      <c r="A10" s="14"/>
      <c r="B10" s="15"/>
      <c r="C10" s="14"/>
      <c r="D10" s="16"/>
      <c r="E10" s="16"/>
      <c r="F10" s="14"/>
      <c r="G10" s="19"/>
      <c r="H10" s="349"/>
      <c r="I10" s="56"/>
      <c r="J10" s="39" t="str">
        <f t="shared" si="1"/>
        <v/>
      </c>
      <c r="K10" s="51" t="str">
        <f t="shared" si="0"/>
        <v/>
      </c>
      <c r="L10" s="325"/>
    </row>
    <row r="11" customHeight="1" spans="1:12">
      <c r="A11" s="14"/>
      <c r="B11" s="15"/>
      <c r="C11" s="14"/>
      <c r="D11" s="16"/>
      <c r="E11" s="16"/>
      <c r="F11" s="14"/>
      <c r="G11" s="19"/>
      <c r="H11" s="349"/>
      <c r="I11" s="56"/>
      <c r="J11" s="39" t="str">
        <f t="shared" si="1"/>
        <v/>
      </c>
      <c r="K11" s="51" t="str">
        <f t="shared" si="0"/>
        <v/>
      </c>
      <c r="L11" s="325"/>
    </row>
    <row r="12" customHeight="1" spans="1:12">
      <c r="A12" s="14"/>
      <c r="B12" s="15"/>
      <c r="C12" s="14"/>
      <c r="D12" s="16"/>
      <c r="E12" s="16"/>
      <c r="F12" s="14"/>
      <c r="G12" s="19"/>
      <c r="H12" s="349"/>
      <c r="I12" s="56"/>
      <c r="J12" s="39" t="str">
        <f t="shared" si="1"/>
        <v/>
      </c>
      <c r="K12" s="51" t="str">
        <f t="shared" si="0"/>
        <v/>
      </c>
      <c r="L12" s="325"/>
    </row>
    <row r="13" customHeight="1" spans="1:12">
      <c r="A13" s="14"/>
      <c r="B13" s="15"/>
      <c r="C13" s="14"/>
      <c r="D13" s="16"/>
      <c r="E13" s="16"/>
      <c r="F13" s="14"/>
      <c r="G13" s="19"/>
      <c r="H13" s="349"/>
      <c r="I13" s="56"/>
      <c r="J13" s="39" t="str">
        <f t="shared" si="1"/>
        <v/>
      </c>
      <c r="K13" s="51" t="str">
        <f t="shared" si="0"/>
        <v/>
      </c>
      <c r="L13" s="325"/>
    </row>
    <row r="14" customHeight="1" spans="1:12">
      <c r="A14" s="14"/>
      <c r="B14" s="15"/>
      <c r="C14" s="14"/>
      <c r="D14" s="16"/>
      <c r="E14" s="16"/>
      <c r="F14" s="14"/>
      <c r="G14" s="19"/>
      <c r="H14" s="349"/>
      <c r="I14" s="56"/>
      <c r="J14" s="39" t="str">
        <f t="shared" si="1"/>
        <v/>
      </c>
      <c r="K14" s="51" t="str">
        <f t="shared" si="0"/>
        <v/>
      </c>
      <c r="L14" s="325"/>
    </row>
    <row r="15" customHeight="1" spans="1:12">
      <c r="A15" s="14"/>
      <c r="B15" s="15"/>
      <c r="C15" s="14"/>
      <c r="D15" s="16"/>
      <c r="E15" s="16"/>
      <c r="F15" s="14"/>
      <c r="G15" s="19"/>
      <c r="H15" s="349"/>
      <c r="I15" s="56"/>
      <c r="J15" s="39" t="str">
        <f t="shared" si="1"/>
        <v/>
      </c>
      <c r="K15" s="51" t="str">
        <f t="shared" si="0"/>
        <v/>
      </c>
      <c r="L15" s="325"/>
    </row>
    <row r="16" customHeight="1" spans="1:12">
      <c r="A16" s="14"/>
      <c r="B16" s="15"/>
      <c r="C16" s="14"/>
      <c r="D16" s="16"/>
      <c r="E16" s="16"/>
      <c r="F16" s="14"/>
      <c r="G16" s="19"/>
      <c r="H16" s="349"/>
      <c r="I16" s="56"/>
      <c r="J16" s="39" t="str">
        <f t="shared" si="1"/>
        <v/>
      </c>
      <c r="K16" s="51" t="str">
        <f t="shared" si="0"/>
        <v/>
      </c>
      <c r="L16" s="325"/>
    </row>
    <row r="17" customHeight="1" spans="1:12">
      <c r="A17" s="14"/>
      <c r="B17" s="15"/>
      <c r="C17" s="14"/>
      <c r="D17" s="16"/>
      <c r="E17" s="16"/>
      <c r="F17" s="14"/>
      <c r="G17" s="19"/>
      <c r="H17" s="349"/>
      <c r="I17" s="56"/>
      <c r="J17" s="39" t="str">
        <f t="shared" si="1"/>
        <v/>
      </c>
      <c r="K17" s="51" t="str">
        <f t="shared" si="0"/>
        <v/>
      </c>
      <c r="L17" s="325"/>
    </row>
    <row r="18" customHeight="1" spans="1:12">
      <c r="A18" s="14"/>
      <c r="B18" s="15"/>
      <c r="C18" s="14"/>
      <c r="D18" s="16"/>
      <c r="E18" s="16"/>
      <c r="F18" s="14"/>
      <c r="G18" s="19"/>
      <c r="H18" s="349"/>
      <c r="I18" s="56"/>
      <c r="J18" s="39" t="str">
        <f t="shared" si="1"/>
        <v/>
      </c>
      <c r="K18" s="51" t="str">
        <f t="shared" si="0"/>
        <v/>
      </c>
      <c r="L18" s="325"/>
    </row>
    <row r="19" customHeight="1" spans="1:12">
      <c r="A19" s="14"/>
      <c r="B19" s="15"/>
      <c r="C19" s="14"/>
      <c r="D19" s="16"/>
      <c r="E19" s="16"/>
      <c r="F19" s="14"/>
      <c r="G19" s="19"/>
      <c r="H19" s="349"/>
      <c r="I19" s="56"/>
      <c r="J19" s="39" t="str">
        <f t="shared" si="1"/>
        <v/>
      </c>
      <c r="K19" s="51" t="str">
        <f t="shared" si="0"/>
        <v/>
      </c>
      <c r="L19" s="325"/>
    </row>
    <row r="20" customHeight="1" spans="1:12">
      <c r="A20" s="14"/>
      <c r="B20" s="15"/>
      <c r="C20" s="14"/>
      <c r="D20" s="16"/>
      <c r="E20" s="16"/>
      <c r="F20" s="14"/>
      <c r="G20" s="19"/>
      <c r="H20" s="349"/>
      <c r="I20" s="56"/>
      <c r="J20" s="39" t="str">
        <f t="shared" si="1"/>
        <v/>
      </c>
      <c r="K20" s="51" t="str">
        <f t="shared" si="0"/>
        <v/>
      </c>
      <c r="L20" s="325"/>
    </row>
    <row r="21" customHeight="1" spans="1:12">
      <c r="A21" s="14"/>
      <c r="B21" s="15"/>
      <c r="C21" s="14"/>
      <c r="D21" s="16"/>
      <c r="E21" s="16"/>
      <c r="F21" s="14"/>
      <c r="G21" s="19"/>
      <c r="H21" s="349"/>
      <c r="I21" s="56"/>
      <c r="J21" s="39" t="str">
        <f t="shared" si="1"/>
        <v/>
      </c>
      <c r="K21" s="51" t="str">
        <f t="shared" si="0"/>
        <v/>
      </c>
      <c r="L21" s="325"/>
    </row>
    <row r="22" customHeight="1" spans="1:12">
      <c r="A22" s="14"/>
      <c r="B22" s="15"/>
      <c r="C22" s="14"/>
      <c r="D22" s="16"/>
      <c r="E22" s="16"/>
      <c r="F22" s="14"/>
      <c r="G22" s="19"/>
      <c r="H22" s="349"/>
      <c r="I22" s="56"/>
      <c r="J22" s="39" t="str">
        <f t="shared" si="1"/>
        <v/>
      </c>
      <c r="K22" s="51" t="str">
        <f t="shared" si="0"/>
        <v/>
      </c>
      <c r="L22" s="325"/>
    </row>
    <row r="23" customHeight="1" spans="1:12">
      <c r="A23" s="14"/>
      <c r="B23" s="15"/>
      <c r="C23" s="14"/>
      <c r="D23" s="16"/>
      <c r="E23" s="16"/>
      <c r="F23" s="14"/>
      <c r="G23" s="19"/>
      <c r="H23" s="349"/>
      <c r="I23" s="56"/>
      <c r="J23" s="39" t="str">
        <f t="shared" si="1"/>
        <v/>
      </c>
      <c r="K23" s="51" t="str">
        <f t="shared" si="0"/>
        <v/>
      </c>
      <c r="L23" s="325"/>
    </row>
    <row r="24" customHeight="1" spans="1:12">
      <c r="A24" s="14"/>
      <c r="B24" s="15"/>
      <c r="C24" s="14"/>
      <c r="D24" s="16"/>
      <c r="E24" s="16"/>
      <c r="F24" s="14"/>
      <c r="G24" s="19"/>
      <c r="H24" s="349"/>
      <c r="I24" s="56"/>
      <c r="J24" s="39" t="str">
        <f t="shared" si="1"/>
        <v/>
      </c>
      <c r="K24" s="51" t="str">
        <f t="shared" si="0"/>
        <v/>
      </c>
      <c r="L24" s="325"/>
    </row>
    <row r="25" customHeight="1" spans="1:12">
      <c r="A25" s="14"/>
      <c r="B25" s="15"/>
      <c r="C25" s="14"/>
      <c r="D25" s="16"/>
      <c r="E25" s="16"/>
      <c r="F25" s="14"/>
      <c r="G25" s="19"/>
      <c r="H25" s="349"/>
      <c r="I25" s="56"/>
      <c r="J25" s="39" t="str">
        <f t="shared" si="1"/>
        <v/>
      </c>
      <c r="K25" s="51" t="str">
        <f t="shared" si="0"/>
        <v/>
      </c>
      <c r="L25" s="325"/>
    </row>
    <row r="26" customHeight="1" spans="1:12">
      <c r="A26" s="14"/>
      <c r="B26" s="15"/>
      <c r="C26" s="14"/>
      <c r="D26" s="16"/>
      <c r="E26" s="16"/>
      <c r="F26" s="14"/>
      <c r="G26" s="19"/>
      <c r="H26" s="349"/>
      <c r="I26" s="56"/>
      <c r="J26" s="39" t="str">
        <f t="shared" si="1"/>
        <v/>
      </c>
      <c r="K26" s="51" t="str">
        <f t="shared" si="0"/>
        <v/>
      </c>
      <c r="L26" s="325"/>
    </row>
    <row r="27" customHeight="1" spans="1:12">
      <c r="A27" s="14"/>
      <c r="B27" s="15"/>
      <c r="C27" s="14"/>
      <c r="D27" s="16"/>
      <c r="E27" s="16"/>
      <c r="F27" s="14"/>
      <c r="G27" s="19"/>
      <c r="H27" s="349"/>
      <c r="I27" s="56"/>
      <c r="J27" s="39" t="str">
        <f t="shared" si="1"/>
        <v/>
      </c>
      <c r="K27" s="51" t="str">
        <f t="shared" si="0"/>
        <v/>
      </c>
      <c r="L27" s="325"/>
    </row>
    <row r="28" customHeight="1" spans="1:12">
      <c r="A28" s="20" t="s">
        <v>308</v>
      </c>
      <c r="B28" s="21"/>
      <c r="C28" s="18"/>
      <c r="D28" s="16"/>
      <c r="E28" s="16"/>
      <c r="F28" s="18"/>
      <c r="G28" s="19">
        <f>SUM(G7:G27)</f>
        <v>0</v>
      </c>
      <c r="H28" s="349">
        <f>SUM(H7:H27)</f>
        <v>0</v>
      </c>
      <c r="I28" s="247">
        <f>SUM(I7:I27)</f>
        <v>0</v>
      </c>
      <c r="J28" s="39" t="str">
        <f t="shared" si="1"/>
        <v/>
      </c>
      <c r="K28" s="51" t="str">
        <f t="shared" si="0"/>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55" t="s">
        <v>126</v>
      </c>
      <c r="B1" s="248" t="s">
        <v>299</v>
      </c>
      <c r="C1" s="24"/>
      <c r="D1" s="4"/>
      <c r="E1" s="4"/>
      <c r="F1" s="4"/>
      <c r="G1" s="4"/>
      <c r="H1" s="4"/>
      <c r="I1" s="4"/>
      <c r="J1" s="4"/>
      <c r="K1" s="4"/>
      <c r="L1" s="323"/>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24" t="s">
        <v>159</v>
      </c>
    </row>
    <row r="6" ht="28" customHeight="1" spans="1:12">
      <c r="A6" s="12" t="s">
        <v>161</v>
      </c>
      <c r="B6" s="12" t="s">
        <v>317</v>
      </c>
      <c r="C6" s="12" t="s">
        <v>318</v>
      </c>
      <c r="D6" s="12" t="s">
        <v>319</v>
      </c>
      <c r="E6" s="12" t="s">
        <v>304</v>
      </c>
      <c r="F6" s="12" t="s">
        <v>314</v>
      </c>
      <c r="G6" s="350" t="s">
        <v>196</v>
      </c>
      <c r="H6" s="57" t="s">
        <v>320</v>
      </c>
      <c r="I6" s="228" t="s">
        <v>197</v>
      </c>
      <c r="J6" s="228" t="s">
        <v>198</v>
      </c>
      <c r="K6" s="228" t="s">
        <v>269</v>
      </c>
      <c r="L6" s="228" t="s">
        <v>164</v>
      </c>
    </row>
    <row r="7" customHeight="1" spans="1:12">
      <c r="A7" s="14"/>
      <c r="B7" s="15"/>
      <c r="C7" s="14"/>
      <c r="D7" s="16"/>
      <c r="E7" s="16"/>
      <c r="F7" s="14"/>
      <c r="G7" s="349"/>
      <c r="H7" s="39"/>
      <c r="I7" s="39"/>
      <c r="J7" s="39" t="str">
        <f>IF(I7-G7&lt;&gt;0,I7-G7,IF(G7&lt;&gt;0,0,""))</f>
        <v/>
      </c>
      <c r="K7" s="51" t="str">
        <f>IF(G7=0,IF(I7&lt;&gt;0,100,""),IF(G7&lt;&gt;0,IF(I7=0,-100,J7/G7*100)))</f>
        <v/>
      </c>
      <c r="L7" s="325"/>
    </row>
    <row r="8" customHeight="1" spans="1:12">
      <c r="A8" s="14"/>
      <c r="B8" s="15"/>
      <c r="C8" s="14"/>
      <c r="D8" s="16"/>
      <c r="E8" s="35"/>
      <c r="F8" s="14"/>
      <c r="G8" s="349"/>
      <c r="H8" s="56"/>
      <c r="I8" s="56"/>
      <c r="J8" s="39" t="str">
        <f t="shared" ref="J8:J28" si="0">IF(I8-G8&lt;&gt;0,I8-G8,IF(G8&lt;&gt;0,0,""))</f>
        <v/>
      </c>
      <c r="K8" s="51" t="str">
        <f t="shared" ref="K8:K28" si="1">IF(G8=0,IF(I8&lt;&gt;0,100,""),IF(G8&lt;&gt;0,IF(I8=0,-100,J8/G8*100)))</f>
        <v/>
      </c>
      <c r="L8" s="325"/>
    </row>
    <row r="9" customHeight="1" spans="1:12">
      <c r="A9" s="14"/>
      <c r="B9" s="15"/>
      <c r="C9" s="14"/>
      <c r="D9" s="16"/>
      <c r="E9" s="35"/>
      <c r="F9" s="14"/>
      <c r="G9" s="349"/>
      <c r="H9" s="56"/>
      <c r="I9" s="56"/>
      <c r="J9" s="39" t="str">
        <f t="shared" si="0"/>
        <v/>
      </c>
      <c r="K9" s="51" t="str">
        <f t="shared" si="1"/>
        <v/>
      </c>
      <c r="L9" s="325"/>
    </row>
    <row r="10" customHeight="1" spans="1:12">
      <c r="A10" s="14"/>
      <c r="B10" s="15"/>
      <c r="C10" s="14"/>
      <c r="D10" s="16"/>
      <c r="E10" s="35"/>
      <c r="F10" s="14"/>
      <c r="G10" s="349"/>
      <c r="H10" s="56"/>
      <c r="I10" s="56"/>
      <c r="J10" s="39" t="str">
        <f t="shared" si="0"/>
        <v/>
      </c>
      <c r="K10" s="51" t="str">
        <f t="shared" si="1"/>
        <v/>
      </c>
      <c r="L10" s="325"/>
    </row>
    <row r="11" customHeight="1" spans="1:12">
      <c r="A11" s="14"/>
      <c r="B11" s="15"/>
      <c r="C11" s="14"/>
      <c r="D11" s="16"/>
      <c r="E11" s="35"/>
      <c r="F11" s="14"/>
      <c r="G11" s="349"/>
      <c r="H11" s="56"/>
      <c r="I11" s="56"/>
      <c r="J11" s="39" t="str">
        <f t="shared" si="0"/>
        <v/>
      </c>
      <c r="K11" s="51" t="str">
        <f t="shared" si="1"/>
        <v/>
      </c>
      <c r="L11" s="325"/>
    </row>
    <row r="12" customHeight="1" spans="1:12">
      <c r="A12" s="14"/>
      <c r="B12" s="15"/>
      <c r="C12" s="14"/>
      <c r="D12" s="16"/>
      <c r="E12" s="35"/>
      <c r="F12" s="14"/>
      <c r="G12" s="349"/>
      <c r="H12" s="56"/>
      <c r="I12" s="56"/>
      <c r="J12" s="39" t="str">
        <f t="shared" si="0"/>
        <v/>
      </c>
      <c r="K12" s="51" t="str">
        <f t="shared" si="1"/>
        <v/>
      </c>
      <c r="L12" s="325"/>
    </row>
    <row r="13" customHeight="1" spans="1:12">
      <c r="A13" s="14"/>
      <c r="B13" s="15"/>
      <c r="C13" s="14"/>
      <c r="D13" s="16"/>
      <c r="E13" s="35"/>
      <c r="F13" s="14"/>
      <c r="G13" s="349"/>
      <c r="H13" s="56"/>
      <c r="I13" s="56"/>
      <c r="J13" s="39" t="str">
        <f t="shared" si="0"/>
        <v/>
      </c>
      <c r="K13" s="51" t="str">
        <f t="shared" si="1"/>
        <v/>
      </c>
      <c r="L13" s="325"/>
    </row>
    <row r="14" customHeight="1" spans="1:12">
      <c r="A14" s="14"/>
      <c r="B14" s="15"/>
      <c r="C14" s="14"/>
      <c r="D14" s="16"/>
      <c r="E14" s="35"/>
      <c r="F14" s="14"/>
      <c r="G14" s="349"/>
      <c r="H14" s="56"/>
      <c r="I14" s="56"/>
      <c r="J14" s="39" t="str">
        <f t="shared" si="0"/>
        <v/>
      </c>
      <c r="K14" s="51" t="str">
        <f t="shared" si="1"/>
        <v/>
      </c>
      <c r="L14" s="325"/>
    </row>
    <row r="15" customHeight="1" spans="1:12">
      <c r="A15" s="14"/>
      <c r="B15" s="15"/>
      <c r="C15" s="14"/>
      <c r="D15" s="16"/>
      <c r="E15" s="35"/>
      <c r="F15" s="14"/>
      <c r="G15" s="349"/>
      <c r="H15" s="56"/>
      <c r="I15" s="56"/>
      <c r="J15" s="39" t="str">
        <f t="shared" si="0"/>
        <v/>
      </c>
      <c r="K15" s="51" t="str">
        <f t="shared" si="1"/>
        <v/>
      </c>
      <c r="L15" s="325"/>
    </row>
    <row r="16" customHeight="1" spans="1:12">
      <c r="A16" s="14"/>
      <c r="B16" s="15"/>
      <c r="C16" s="14"/>
      <c r="D16" s="16"/>
      <c r="E16" s="35"/>
      <c r="F16" s="14"/>
      <c r="G16" s="349"/>
      <c r="H16" s="56"/>
      <c r="I16" s="56"/>
      <c r="J16" s="39" t="str">
        <f t="shared" si="0"/>
        <v/>
      </c>
      <c r="K16" s="51" t="str">
        <f t="shared" si="1"/>
        <v/>
      </c>
      <c r="L16" s="325"/>
    </row>
    <row r="17" customHeight="1" spans="1:12">
      <c r="A17" s="14"/>
      <c r="B17" s="15"/>
      <c r="C17" s="14"/>
      <c r="D17" s="16"/>
      <c r="E17" s="35"/>
      <c r="F17" s="14"/>
      <c r="G17" s="349"/>
      <c r="H17" s="56"/>
      <c r="I17" s="56"/>
      <c r="J17" s="39" t="str">
        <f t="shared" si="0"/>
        <v/>
      </c>
      <c r="K17" s="51" t="str">
        <f t="shared" si="1"/>
        <v/>
      </c>
      <c r="L17" s="325"/>
    </row>
    <row r="18" customHeight="1" spans="1:12">
      <c r="A18" s="14"/>
      <c r="B18" s="15"/>
      <c r="C18" s="14"/>
      <c r="D18" s="16"/>
      <c r="E18" s="35"/>
      <c r="F18" s="14"/>
      <c r="G18" s="349"/>
      <c r="H18" s="56"/>
      <c r="I18" s="56"/>
      <c r="J18" s="39" t="str">
        <f t="shared" si="0"/>
        <v/>
      </c>
      <c r="K18" s="51" t="str">
        <f t="shared" si="1"/>
        <v/>
      </c>
      <c r="L18" s="325"/>
    </row>
    <row r="19" customHeight="1" spans="1:12">
      <c r="A19" s="14"/>
      <c r="B19" s="15"/>
      <c r="C19" s="14"/>
      <c r="D19" s="16"/>
      <c r="E19" s="35"/>
      <c r="F19" s="14"/>
      <c r="G19" s="349"/>
      <c r="H19" s="56"/>
      <c r="I19" s="56"/>
      <c r="J19" s="39" t="str">
        <f t="shared" si="0"/>
        <v/>
      </c>
      <c r="K19" s="51" t="str">
        <f t="shared" si="1"/>
        <v/>
      </c>
      <c r="L19" s="325"/>
    </row>
    <row r="20" customHeight="1" spans="1:12">
      <c r="A20" s="14"/>
      <c r="B20" s="15"/>
      <c r="C20" s="14"/>
      <c r="D20" s="16"/>
      <c r="E20" s="35"/>
      <c r="F20" s="14"/>
      <c r="G20" s="349"/>
      <c r="H20" s="56"/>
      <c r="I20" s="56"/>
      <c r="J20" s="39" t="str">
        <f t="shared" si="0"/>
        <v/>
      </c>
      <c r="K20" s="51" t="str">
        <f t="shared" si="1"/>
        <v/>
      </c>
      <c r="L20" s="325"/>
    </row>
    <row r="21" customHeight="1" spans="1:12">
      <c r="A21" s="14"/>
      <c r="B21" s="15"/>
      <c r="C21" s="14"/>
      <c r="D21" s="16"/>
      <c r="E21" s="35"/>
      <c r="F21" s="14"/>
      <c r="G21" s="349"/>
      <c r="H21" s="56"/>
      <c r="I21" s="56"/>
      <c r="J21" s="39" t="str">
        <f t="shared" si="0"/>
        <v/>
      </c>
      <c r="K21" s="51" t="str">
        <f t="shared" si="1"/>
        <v/>
      </c>
      <c r="L21" s="325"/>
    </row>
    <row r="22" customHeight="1" spans="1:12">
      <c r="A22" s="14"/>
      <c r="B22" s="15"/>
      <c r="C22" s="14"/>
      <c r="D22" s="16"/>
      <c r="E22" s="35"/>
      <c r="F22" s="14"/>
      <c r="G22" s="349"/>
      <c r="H22" s="56"/>
      <c r="I22" s="56"/>
      <c r="J22" s="39" t="str">
        <f t="shared" si="0"/>
        <v/>
      </c>
      <c r="K22" s="51" t="str">
        <f t="shared" si="1"/>
        <v/>
      </c>
      <c r="L22" s="325"/>
    </row>
    <row r="23" customHeight="1" spans="1:12">
      <c r="A23" s="14"/>
      <c r="B23" s="15"/>
      <c r="C23" s="14"/>
      <c r="D23" s="16"/>
      <c r="E23" s="35"/>
      <c r="F23" s="14"/>
      <c r="G23" s="349"/>
      <c r="H23" s="56"/>
      <c r="I23" s="56"/>
      <c r="J23" s="39" t="str">
        <f t="shared" si="0"/>
        <v/>
      </c>
      <c r="K23" s="51" t="str">
        <f t="shared" si="1"/>
        <v/>
      </c>
      <c r="L23" s="325"/>
    </row>
    <row r="24" customHeight="1" spans="1:12">
      <c r="A24" s="14"/>
      <c r="B24" s="15"/>
      <c r="C24" s="14"/>
      <c r="D24" s="16"/>
      <c r="E24" s="35"/>
      <c r="F24" s="14"/>
      <c r="G24" s="349"/>
      <c r="H24" s="56"/>
      <c r="I24" s="56"/>
      <c r="J24" s="39" t="str">
        <f t="shared" si="0"/>
        <v/>
      </c>
      <c r="K24" s="51" t="str">
        <f t="shared" si="1"/>
        <v/>
      </c>
      <c r="L24" s="325"/>
    </row>
    <row r="25" customHeight="1" spans="1:12">
      <c r="A25" s="14"/>
      <c r="B25" s="15"/>
      <c r="C25" s="14"/>
      <c r="D25" s="16"/>
      <c r="E25" s="35"/>
      <c r="F25" s="14"/>
      <c r="G25" s="349"/>
      <c r="H25" s="56"/>
      <c r="I25" s="56"/>
      <c r="J25" s="39" t="str">
        <f t="shared" si="0"/>
        <v/>
      </c>
      <c r="K25" s="51" t="str">
        <f t="shared" si="1"/>
        <v/>
      </c>
      <c r="L25" s="325"/>
    </row>
    <row r="26" customHeight="1" spans="1:12">
      <c r="A26" s="14"/>
      <c r="B26" s="15"/>
      <c r="C26" s="14"/>
      <c r="D26" s="16"/>
      <c r="E26" s="35"/>
      <c r="F26" s="14"/>
      <c r="G26" s="349"/>
      <c r="H26" s="56"/>
      <c r="I26" s="56"/>
      <c r="J26" s="39" t="str">
        <f t="shared" si="0"/>
        <v/>
      </c>
      <c r="K26" s="51" t="str">
        <f t="shared" si="1"/>
        <v/>
      </c>
      <c r="L26" s="325"/>
    </row>
    <row r="27" customHeight="1" spans="1:12">
      <c r="A27" s="14"/>
      <c r="B27" s="15"/>
      <c r="C27" s="14"/>
      <c r="D27" s="16"/>
      <c r="E27" s="35"/>
      <c r="F27" s="14"/>
      <c r="G27" s="349"/>
      <c r="H27" s="56"/>
      <c r="I27" s="56"/>
      <c r="J27" s="39" t="str">
        <f t="shared" si="0"/>
        <v/>
      </c>
      <c r="K27" s="51" t="str">
        <f t="shared" si="1"/>
        <v/>
      </c>
      <c r="L27" s="325"/>
    </row>
    <row r="28" customHeight="1" spans="1:12">
      <c r="A28" s="20" t="s">
        <v>308</v>
      </c>
      <c r="B28" s="21"/>
      <c r="C28" s="18"/>
      <c r="D28" s="16"/>
      <c r="E28" s="18"/>
      <c r="F28" s="18"/>
      <c r="G28" s="349">
        <f>SUM(G7:G27)</f>
        <v>0</v>
      </c>
      <c r="H28" s="247">
        <f>SUM(H7:H27)</f>
        <v>0</v>
      </c>
      <c r="I28" s="247"/>
      <c r="J28" s="39" t="str">
        <f t="shared" si="0"/>
        <v/>
      </c>
      <c r="K28" s="51" t="str">
        <f t="shared" si="1"/>
        <v/>
      </c>
      <c r="L28" s="325"/>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44" t="s">
        <v>126</v>
      </c>
      <c r="B1" s="248" t="s">
        <v>266</v>
      </c>
      <c r="D1" s="4"/>
      <c r="E1" s="4"/>
      <c r="F1" s="4"/>
      <c r="G1" s="4"/>
      <c r="H1" s="4"/>
      <c r="I1" s="4"/>
      <c r="J1" s="4"/>
      <c r="K1" s="323"/>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24" t="s">
        <v>159</v>
      </c>
    </row>
    <row r="6" ht="28" customHeight="1" spans="1:11">
      <c r="A6" s="12" t="s">
        <v>161</v>
      </c>
      <c r="B6" s="12" t="s">
        <v>323</v>
      </c>
      <c r="C6" s="12" t="s">
        <v>324</v>
      </c>
      <c r="D6" s="12" t="s">
        <v>325</v>
      </c>
      <c r="E6" s="12" t="s">
        <v>326</v>
      </c>
      <c r="F6" s="12" t="s">
        <v>313</v>
      </c>
      <c r="G6" s="350" t="s">
        <v>196</v>
      </c>
      <c r="H6" s="228" t="s">
        <v>197</v>
      </c>
      <c r="I6" s="228" t="s">
        <v>198</v>
      </c>
      <c r="J6" s="228" t="s">
        <v>269</v>
      </c>
      <c r="K6" s="228" t="s">
        <v>164</v>
      </c>
    </row>
    <row r="7" customHeight="1" spans="1:11">
      <c r="A7" s="14"/>
      <c r="B7" s="15"/>
      <c r="C7" s="28"/>
      <c r="D7" s="16"/>
      <c r="E7" s="16"/>
      <c r="F7" s="18"/>
      <c r="G7" s="349"/>
      <c r="H7" s="39"/>
      <c r="I7" s="39" t="str">
        <f>IF(H7-G7&lt;&gt;0,H7-G7,IF(G7&lt;&gt;0,0,""))</f>
        <v/>
      </c>
      <c r="J7" s="51" t="str">
        <f t="shared" ref="J7:J28" si="0">IF(G7=0,IF(H7&lt;&gt;0,100,""),IF(G7&lt;&gt;0,IF(H7=0,-100,I7/G7*100)))</f>
        <v/>
      </c>
      <c r="K7" s="325"/>
    </row>
    <row r="8" customHeight="1" spans="1:11">
      <c r="A8" s="14"/>
      <c r="B8" s="15"/>
      <c r="C8" s="28"/>
      <c r="D8" s="16"/>
      <c r="E8" s="16"/>
      <c r="F8" s="18"/>
      <c r="G8" s="349"/>
      <c r="H8" s="56"/>
      <c r="I8" s="39" t="str">
        <f t="shared" ref="I8:I25" si="1">IF(H8-G8&lt;&gt;0,H8-G8,IF(G8&lt;&gt;0,0,""))</f>
        <v/>
      </c>
      <c r="J8" s="51" t="str">
        <f t="shared" si="0"/>
        <v/>
      </c>
      <c r="K8" s="325"/>
    </row>
    <row r="9" customHeight="1" spans="1:11">
      <c r="A9" s="14"/>
      <c r="B9" s="15"/>
      <c r="C9" s="28"/>
      <c r="D9" s="16"/>
      <c r="E9" s="16"/>
      <c r="F9" s="18"/>
      <c r="G9" s="349"/>
      <c r="H9" s="56"/>
      <c r="I9" s="39" t="str">
        <f t="shared" si="1"/>
        <v/>
      </c>
      <c r="J9" s="51" t="str">
        <f t="shared" si="0"/>
        <v/>
      </c>
      <c r="K9" s="325"/>
    </row>
    <row r="10" customHeight="1" spans="1:11">
      <c r="A10" s="14"/>
      <c r="B10" s="15"/>
      <c r="C10" s="28"/>
      <c r="D10" s="16"/>
      <c r="E10" s="16"/>
      <c r="F10" s="18"/>
      <c r="G10" s="349"/>
      <c r="H10" s="56"/>
      <c r="I10" s="39" t="str">
        <f t="shared" si="1"/>
        <v/>
      </c>
      <c r="J10" s="51" t="str">
        <f t="shared" si="0"/>
        <v/>
      </c>
      <c r="K10" s="325"/>
    </row>
    <row r="11" customHeight="1" spans="1:11">
      <c r="A11" s="14"/>
      <c r="B11" s="15"/>
      <c r="C11" s="28"/>
      <c r="D11" s="16"/>
      <c r="E11" s="16"/>
      <c r="F11" s="18"/>
      <c r="G11" s="349"/>
      <c r="H11" s="56"/>
      <c r="I11" s="39" t="str">
        <f t="shared" si="1"/>
        <v/>
      </c>
      <c r="J11" s="51" t="str">
        <f t="shared" si="0"/>
        <v/>
      </c>
      <c r="K11" s="325"/>
    </row>
    <row r="12" customHeight="1" spans="1:11">
      <c r="A12" s="14"/>
      <c r="B12" s="15"/>
      <c r="C12" s="28"/>
      <c r="D12" s="16"/>
      <c r="E12" s="16"/>
      <c r="F12" s="18"/>
      <c r="G12" s="349"/>
      <c r="H12" s="56"/>
      <c r="I12" s="39" t="str">
        <f t="shared" si="1"/>
        <v/>
      </c>
      <c r="J12" s="51" t="str">
        <f t="shared" si="0"/>
        <v/>
      </c>
      <c r="K12" s="325"/>
    </row>
    <row r="13" customHeight="1" spans="1:11">
      <c r="A13" s="14"/>
      <c r="B13" s="15"/>
      <c r="C13" s="28"/>
      <c r="D13" s="16"/>
      <c r="E13" s="16"/>
      <c r="F13" s="18"/>
      <c r="G13" s="349"/>
      <c r="H13" s="56"/>
      <c r="I13" s="39" t="str">
        <f t="shared" si="1"/>
        <v/>
      </c>
      <c r="J13" s="51" t="str">
        <f t="shared" si="0"/>
        <v/>
      </c>
      <c r="K13" s="325"/>
    </row>
    <row r="14" customHeight="1" spans="1:11">
      <c r="A14" s="14"/>
      <c r="B14" s="15"/>
      <c r="C14" s="28"/>
      <c r="D14" s="16"/>
      <c r="E14" s="16"/>
      <c r="F14" s="18"/>
      <c r="G14" s="349"/>
      <c r="H14" s="56"/>
      <c r="I14" s="39" t="str">
        <f t="shared" si="1"/>
        <v/>
      </c>
      <c r="J14" s="51" t="str">
        <f t="shared" si="0"/>
        <v/>
      </c>
      <c r="K14" s="325"/>
    </row>
    <row r="15" customHeight="1" spans="1:11">
      <c r="A15" s="14"/>
      <c r="B15" s="15"/>
      <c r="C15" s="28"/>
      <c r="D15" s="16"/>
      <c r="E15" s="16"/>
      <c r="F15" s="18"/>
      <c r="G15" s="349"/>
      <c r="H15" s="56"/>
      <c r="I15" s="39" t="str">
        <f t="shared" si="1"/>
        <v/>
      </c>
      <c r="J15" s="51" t="str">
        <f t="shared" si="0"/>
        <v/>
      </c>
      <c r="K15" s="325"/>
    </row>
    <row r="16" customHeight="1" spans="1:11">
      <c r="A16" s="14"/>
      <c r="B16" s="15"/>
      <c r="C16" s="28"/>
      <c r="D16" s="16"/>
      <c r="E16" s="16"/>
      <c r="F16" s="18"/>
      <c r="G16" s="349"/>
      <c r="H16" s="56"/>
      <c r="I16" s="39" t="str">
        <f t="shared" si="1"/>
        <v/>
      </c>
      <c r="J16" s="51" t="str">
        <f t="shared" si="0"/>
        <v/>
      </c>
      <c r="K16" s="325"/>
    </row>
    <row r="17" customHeight="1" spans="1:11">
      <c r="A17" s="14"/>
      <c r="B17" s="15"/>
      <c r="C17" s="28"/>
      <c r="D17" s="16"/>
      <c r="E17" s="16"/>
      <c r="F17" s="18"/>
      <c r="G17" s="349"/>
      <c r="H17" s="56"/>
      <c r="I17" s="39" t="str">
        <f t="shared" si="1"/>
        <v/>
      </c>
      <c r="J17" s="51" t="str">
        <f t="shared" si="0"/>
        <v/>
      </c>
      <c r="K17" s="325"/>
    </row>
    <row r="18" customHeight="1" spans="1:11">
      <c r="A18" s="14"/>
      <c r="B18" s="15"/>
      <c r="C18" s="28"/>
      <c r="D18" s="16"/>
      <c r="E18" s="16"/>
      <c r="F18" s="18"/>
      <c r="G18" s="349"/>
      <c r="H18" s="56"/>
      <c r="I18" s="39" t="str">
        <f t="shared" si="1"/>
        <v/>
      </c>
      <c r="J18" s="51" t="str">
        <f t="shared" si="0"/>
        <v/>
      </c>
      <c r="K18" s="325"/>
    </row>
    <row r="19" customHeight="1" spans="1:11">
      <c r="A19" s="14"/>
      <c r="B19" s="15"/>
      <c r="C19" s="28"/>
      <c r="D19" s="16"/>
      <c r="E19" s="16"/>
      <c r="F19" s="18"/>
      <c r="G19" s="349"/>
      <c r="H19" s="56"/>
      <c r="I19" s="39" t="str">
        <f t="shared" si="1"/>
        <v/>
      </c>
      <c r="J19" s="51" t="str">
        <f t="shared" si="0"/>
        <v/>
      </c>
      <c r="K19" s="325"/>
    </row>
    <row r="20" customHeight="1" spans="1:11">
      <c r="A20" s="14"/>
      <c r="B20" s="15"/>
      <c r="C20" s="28"/>
      <c r="D20" s="16"/>
      <c r="E20" s="16"/>
      <c r="F20" s="18"/>
      <c r="G20" s="349"/>
      <c r="H20" s="56"/>
      <c r="I20" s="39" t="str">
        <f t="shared" si="1"/>
        <v/>
      </c>
      <c r="J20" s="51" t="str">
        <f t="shared" si="0"/>
        <v/>
      </c>
      <c r="K20" s="325"/>
    </row>
    <row r="21" customHeight="1" spans="1:11">
      <c r="A21" s="14"/>
      <c r="B21" s="15"/>
      <c r="C21" s="28"/>
      <c r="D21" s="16"/>
      <c r="E21" s="16"/>
      <c r="F21" s="18"/>
      <c r="G21" s="349"/>
      <c r="H21" s="56"/>
      <c r="I21" s="39" t="str">
        <f t="shared" si="1"/>
        <v/>
      </c>
      <c r="J21" s="51" t="str">
        <f t="shared" si="0"/>
        <v/>
      </c>
      <c r="K21" s="325"/>
    </row>
    <row r="22" customHeight="1" spans="1:11">
      <c r="A22" s="14"/>
      <c r="B22" s="15"/>
      <c r="C22" s="28"/>
      <c r="D22" s="16"/>
      <c r="E22" s="16"/>
      <c r="F22" s="18"/>
      <c r="G22" s="349"/>
      <c r="H22" s="56"/>
      <c r="I22" s="39" t="str">
        <f t="shared" si="1"/>
        <v/>
      </c>
      <c r="J22" s="51" t="str">
        <f t="shared" si="0"/>
        <v/>
      </c>
      <c r="K22" s="325"/>
    </row>
    <row r="23" customHeight="1" spans="1:11">
      <c r="A23" s="14"/>
      <c r="B23" s="15"/>
      <c r="C23" s="28"/>
      <c r="D23" s="16"/>
      <c r="E23" s="16"/>
      <c r="F23" s="18"/>
      <c r="G23" s="349"/>
      <c r="H23" s="56"/>
      <c r="I23" s="39" t="str">
        <f t="shared" si="1"/>
        <v/>
      </c>
      <c r="J23" s="51" t="str">
        <f t="shared" si="0"/>
        <v/>
      </c>
      <c r="K23" s="325"/>
    </row>
    <row r="24" customHeight="1" spans="1:11">
      <c r="A24" s="14"/>
      <c r="B24" s="15"/>
      <c r="C24" s="28"/>
      <c r="D24" s="16"/>
      <c r="E24" s="16"/>
      <c r="F24" s="18"/>
      <c r="G24" s="349"/>
      <c r="H24" s="56"/>
      <c r="I24" s="39" t="str">
        <f t="shared" si="1"/>
        <v/>
      </c>
      <c r="J24" s="51" t="str">
        <f t="shared" si="0"/>
        <v/>
      </c>
      <c r="K24" s="325"/>
    </row>
    <row r="25" customHeight="1" spans="1:11">
      <c r="A25" s="14"/>
      <c r="B25" s="15"/>
      <c r="C25" s="28"/>
      <c r="D25" s="16"/>
      <c r="E25" s="16"/>
      <c r="F25" s="18"/>
      <c r="G25" s="349"/>
      <c r="H25" s="56"/>
      <c r="I25" s="39" t="str">
        <f t="shared" si="1"/>
        <v/>
      </c>
      <c r="J25" s="51" t="str">
        <f t="shared" si="0"/>
        <v/>
      </c>
      <c r="K25" s="325"/>
    </row>
    <row r="26" customHeight="1" spans="1:11">
      <c r="A26" s="353" t="s">
        <v>327</v>
      </c>
      <c r="B26" s="354"/>
      <c r="C26" s="28"/>
      <c r="D26" s="16"/>
      <c r="E26" s="16"/>
      <c r="F26" s="18"/>
      <c r="G26" s="349">
        <f>SUM(G7:G25)</f>
        <v>0</v>
      </c>
      <c r="H26" s="19">
        <f>SUM(H7:H25)</f>
        <v>0</v>
      </c>
      <c r="I26" s="19">
        <f>SUM(I7:I25)</f>
        <v>0</v>
      </c>
      <c r="J26" s="51" t="str">
        <f t="shared" si="0"/>
        <v/>
      </c>
      <c r="K26" s="325"/>
    </row>
    <row r="27" customHeight="1" spans="1:11">
      <c r="A27" s="353" t="s">
        <v>328</v>
      </c>
      <c r="B27" s="354"/>
      <c r="C27" s="28"/>
      <c r="D27" s="16"/>
      <c r="E27" s="16"/>
      <c r="F27" s="18"/>
      <c r="G27" s="349"/>
      <c r="H27" s="19"/>
      <c r="I27" s="19"/>
      <c r="J27" s="51" t="str">
        <f t="shared" si="0"/>
        <v/>
      </c>
      <c r="K27" s="325"/>
    </row>
    <row r="28" customHeight="1" spans="1:11">
      <c r="A28" s="20" t="s">
        <v>329</v>
      </c>
      <c r="B28" s="21"/>
      <c r="C28" s="21"/>
      <c r="D28" s="16"/>
      <c r="E28" s="16"/>
      <c r="F28" s="18"/>
      <c r="G28" s="349">
        <f>G26-G27</f>
        <v>0</v>
      </c>
      <c r="H28" s="19">
        <f>H26-H27</f>
        <v>0</v>
      </c>
      <c r="I28" s="19">
        <f>I26-I27</f>
        <v>0</v>
      </c>
      <c r="J28" s="51" t="str">
        <f t="shared" si="0"/>
        <v/>
      </c>
      <c r="K28" s="325"/>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44" t="s">
        <v>126</v>
      </c>
      <c r="B1" s="248" t="s">
        <v>266</v>
      </c>
      <c r="D1" s="4"/>
      <c r="E1" s="4"/>
      <c r="F1" s="4"/>
      <c r="G1" s="4"/>
      <c r="H1" s="4"/>
      <c r="I1" s="4"/>
      <c r="J1" s="4"/>
      <c r="K1" s="4"/>
      <c r="L1" s="4"/>
      <c r="M1" s="4"/>
      <c r="N1" s="4"/>
      <c r="O1" s="323"/>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29"/>
      <c r="H5" s="229"/>
      <c r="I5" s="235"/>
      <c r="J5" s="235"/>
      <c r="K5" s="10"/>
      <c r="L5" s="10"/>
      <c r="M5" s="10"/>
      <c r="N5" s="10"/>
      <c r="O5" s="324" t="s">
        <v>159</v>
      </c>
    </row>
    <row r="6" ht="18" customHeight="1" spans="1:15">
      <c r="A6" s="31" t="s">
        <v>161</v>
      </c>
      <c r="B6" s="31" t="s">
        <v>332</v>
      </c>
      <c r="C6" s="78" t="s">
        <v>333</v>
      </c>
      <c r="D6" s="31" t="s">
        <v>334</v>
      </c>
      <c r="E6" s="31" t="s">
        <v>335</v>
      </c>
      <c r="F6" s="31" t="s">
        <v>336</v>
      </c>
      <c r="G6" s="230" t="s">
        <v>336</v>
      </c>
      <c r="H6" s="78" t="s">
        <v>337</v>
      </c>
      <c r="I6" s="230" t="s">
        <v>338</v>
      </c>
      <c r="J6" s="236"/>
      <c r="K6" s="347" t="s">
        <v>196</v>
      </c>
      <c r="L6" s="238" t="s">
        <v>197</v>
      </c>
      <c r="M6" s="31" t="s">
        <v>198</v>
      </c>
      <c r="N6" s="282" t="s">
        <v>269</v>
      </c>
      <c r="O6" s="239" t="s">
        <v>164</v>
      </c>
    </row>
    <row r="7" ht="18" customHeight="1" spans="1:15">
      <c r="A7" s="33"/>
      <c r="B7" s="33"/>
      <c r="C7" s="79"/>
      <c r="D7" s="33"/>
      <c r="E7" s="33"/>
      <c r="F7" s="33"/>
      <c r="G7" s="231" t="s">
        <v>339</v>
      </c>
      <c r="H7" s="79"/>
      <c r="I7" s="231" t="s">
        <v>340</v>
      </c>
      <c r="J7" s="231" t="s">
        <v>341</v>
      </c>
      <c r="K7" s="348"/>
      <c r="L7" s="241"/>
      <c r="M7" s="33" t="str">
        <f>IF(L7-K7&lt;&gt;0,L7-K7,IF(K7&lt;&gt;0,0,""))</f>
        <v/>
      </c>
      <c r="N7" s="283"/>
      <c r="O7" s="242"/>
    </row>
    <row r="8" customHeight="1" spans="1:15">
      <c r="A8" s="14"/>
      <c r="B8" s="15"/>
      <c r="C8" s="138"/>
      <c r="D8" s="351"/>
      <c r="E8" s="243"/>
      <c r="F8" s="232" t="str">
        <f>IF(G8&gt;60,"5年以上",IF(G8&gt;48,"4-5年",IF(G8&gt;36,"3-4年",IF(G8&gt;24,"2-3年",IF(G8&gt;12,"1-2年",IF(G8&gt;6,"1年以内",IF(G8&gt;0,"半年以内",IF(G8=0,""))))))))</f>
        <v/>
      </c>
      <c r="G8" s="233">
        <f>IF(E8=0,0,(#REF!-YEAR($E8))*12+#REF!-MONTH($E8)+(#REF!-DAY($E8))/30)</f>
        <v>0</v>
      </c>
      <c r="H8" s="17"/>
      <c r="I8" s="243"/>
      <c r="J8" s="17"/>
      <c r="K8" s="349"/>
      <c r="L8" s="56"/>
      <c r="M8" s="39" t="str">
        <f t="shared" ref="M8:M25" si="0">IF(L8-K8&lt;&gt;0,L8-K8,IF(K8&lt;&gt;0,0,""))</f>
        <v/>
      </c>
      <c r="N8" s="51" t="str">
        <f>IF(K8=0,IF(L8&lt;&gt;0,100,""),IF(K8&lt;0,IF(L8=0,-100,M8/K8*100)))</f>
        <v/>
      </c>
      <c r="O8" s="325"/>
    </row>
    <row r="9" customHeight="1" spans="1:15">
      <c r="A9" s="14"/>
      <c r="B9" s="15"/>
      <c r="C9" s="138"/>
      <c r="D9" s="351"/>
      <c r="E9" s="243"/>
      <c r="F9" s="232" t="str">
        <f t="shared" ref="F9:F25" si="1">IF(G9&gt;60,"5年以上",IF(G9&gt;48,"4-5年",IF(G9&gt;36,"3-4年",IF(G9&gt;24,"2-3年",IF(G9&gt;12,"1-2年",IF(G9&gt;6,"1年以内",IF(G9&gt;0,"半年以内",IF(G9=0,""))))))))</f>
        <v/>
      </c>
      <c r="G9" s="233">
        <f>IF(E9=0,0,(#REF!-YEAR($E9))*12+#REF!-MONTH($E9)+(#REF!-DAY($E9))/30)</f>
        <v>0</v>
      </c>
      <c r="H9" s="17"/>
      <c r="I9" s="243"/>
      <c r="J9" s="17"/>
      <c r="K9" s="349"/>
      <c r="L9" s="56"/>
      <c r="M9" s="39" t="str">
        <f t="shared" si="0"/>
        <v/>
      </c>
      <c r="N9" s="51" t="str">
        <f t="shared" ref="N9:N28" si="2">IF(K9=0,IF(L9&lt;&gt;0,100,""),IF(K9&lt;&gt;0,IF(L9=0,-100,M9/K9*100)))</f>
        <v/>
      </c>
      <c r="O9" s="325"/>
    </row>
    <row r="10" customHeight="1" spans="1:15">
      <c r="A10" s="14"/>
      <c r="B10" s="15"/>
      <c r="C10" s="138"/>
      <c r="D10" s="351"/>
      <c r="E10" s="243"/>
      <c r="F10" s="232" t="str">
        <f t="shared" si="1"/>
        <v/>
      </c>
      <c r="G10" s="233">
        <f>IF(E10=0,0,(#REF!-YEAR($E10))*12+#REF!-MONTH($E10)+(#REF!-DAY($E10))/30)</f>
        <v>0</v>
      </c>
      <c r="H10" s="17"/>
      <c r="I10" s="243"/>
      <c r="J10" s="17"/>
      <c r="K10" s="349"/>
      <c r="L10" s="56"/>
      <c r="M10" s="39" t="str">
        <f t="shared" si="0"/>
        <v/>
      </c>
      <c r="N10" s="51" t="str">
        <f t="shared" si="2"/>
        <v/>
      </c>
      <c r="O10" s="325"/>
    </row>
    <row r="11" customHeight="1" spans="1:15">
      <c r="A11" s="14"/>
      <c r="B11" s="15"/>
      <c r="C11" s="138"/>
      <c r="D11" s="351"/>
      <c r="E11" s="243"/>
      <c r="F11" s="232" t="str">
        <f t="shared" si="1"/>
        <v/>
      </c>
      <c r="G11" s="233">
        <f>IF(E11=0,0,(#REF!-YEAR($E11))*12+#REF!-MONTH($E11)+(#REF!-DAY($E11))/30)</f>
        <v>0</v>
      </c>
      <c r="H11" s="17"/>
      <c r="I11" s="243"/>
      <c r="J11" s="17"/>
      <c r="K11" s="349"/>
      <c r="L11" s="56"/>
      <c r="M11" s="39" t="str">
        <f t="shared" si="0"/>
        <v/>
      </c>
      <c r="N11" s="51" t="str">
        <f t="shared" si="2"/>
        <v/>
      </c>
      <c r="O11" s="325"/>
    </row>
    <row r="12" customHeight="1" spans="1:15">
      <c r="A12" s="14"/>
      <c r="B12" s="15"/>
      <c r="C12" s="138"/>
      <c r="D12" s="351"/>
      <c r="E12" s="243"/>
      <c r="F12" s="232" t="str">
        <f t="shared" si="1"/>
        <v/>
      </c>
      <c r="G12" s="233">
        <f>IF(E12=0,0,(#REF!-YEAR($E12))*12+#REF!-MONTH($E12)+(#REF!-DAY($E12))/30)</f>
        <v>0</v>
      </c>
      <c r="H12" s="17"/>
      <c r="I12" s="243"/>
      <c r="J12" s="17"/>
      <c r="K12" s="349"/>
      <c r="L12" s="56"/>
      <c r="M12" s="39" t="str">
        <f t="shared" si="0"/>
        <v/>
      </c>
      <c r="N12" s="51" t="str">
        <f t="shared" si="2"/>
        <v/>
      </c>
      <c r="O12" s="325"/>
    </row>
    <row r="13" customHeight="1" spans="1:15">
      <c r="A13" s="14"/>
      <c r="B13" s="15"/>
      <c r="C13" s="138"/>
      <c r="D13" s="351"/>
      <c r="E13" s="243"/>
      <c r="F13" s="232" t="str">
        <f t="shared" si="1"/>
        <v/>
      </c>
      <c r="G13" s="233">
        <f>IF(E13=0,0,(#REF!-YEAR($E13))*12+#REF!-MONTH($E13)+(#REF!-DAY($E13))/30)</f>
        <v>0</v>
      </c>
      <c r="H13" s="17"/>
      <c r="I13" s="243"/>
      <c r="J13" s="17"/>
      <c r="K13" s="349"/>
      <c r="L13" s="56"/>
      <c r="M13" s="39" t="str">
        <f t="shared" si="0"/>
        <v/>
      </c>
      <c r="N13" s="51" t="str">
        <f t="shared" si="2"/>
        <v/>
      </c>
      <c r="O13" s="325"/>
    </row>
    <row r="14" customHeight="1" spans="1:15">
      <c r="A14" s="14"/>
      <c r="B14" s="15"/>
      <c r="C14" s="138"/>
      <c r="D14" s="351"/>
      <c r="E14" s="243"/>
      <c r="F14" s="232" t="str">
        <f t="shared" si="1"/>
        <v/>
      </c>
      <c r="G14" s="233">
        <f>IF(E14=0,0,(#REF!-YEAR($E14))*12+#REF!-MONTH($E14)+(#REF!-DAY($E14))/30)</f>
        <v>0</v>
      </c>
      <c r="H14" s="17"/>
      <c r="I14" s="243"/>
      <c r="J14" s="17"/>
      <c r="K14" s="349"/>
      <c r="L14" s="56"/>
      <c r="M14" s="39" t="str">
        <f t="shared" si="0"/>
        <v/>
      </c>
      <c r="N14" s="51" t="str">
        <f t="shared" si="2"/>
        <v/>
      </c>
      <c r="O14" s="325"/>
    </row>
    <row r="15" customHeight="1" spans="1:15">
      <c r="A15" s="14"/>
      <c r="B15" s="15"/>
      <c r="C15" s="138"/>
      <c r="D15" s="351"/>
      <c r="E15" s="243"/>
      <c r="F15" s="232" t="str">
        <f t="shared" si="1"/>
        <v/>
      </c>
      <c r="G15" s="233">
        <f>IF(E15=0,0,(#REF!-YEAR($E15))*12+#REF!-MONTH($E15)+(#REF!-DAY($E15))/30)</f>
        <v>0</v>
      </c>
      <c r="H15" s="17"/>
      <c r="I15" s="243"/>
      <c r="J15" s="17"/>
      <c r="K15" s="349"/>
      <c r="L15" s="56"/>
      <c r="M15" s="39" t="str">
        <f t="shared" si="0"/>
        <v/>
      </c>
      <c r="N15" s="51" t="str">
        <f t="shared" si="2"/>
        <v/>
      </c>
      <c r="O15" s="325"/>
    </row>
    <row r="16" customHeight="1" spans="1:15">
      <c r="A16" s="14"/>
      <c r="B16" s="15"/>
      <c r="C16" s="138"/>
      <c r="D16" s="351"/>
      <c r="E16" s="243"/>
      <c r="F16" s="232" t="str">
        <f t="shared" si="1"/>
        <v/>
      </c>
      <c r="G16" s="233">
        <f>IF(E16=0,0,(#REF!-YEAR($E16))*12+#REF!-MONTH($E16)+(#REF!-DAY($E16))/30)</f>
        <v>0</v>
      </c>
      <c r="H16" s="17"/>
      <c r="I16" s="243"/>
      <c r="J16" s="17"/>
      <c r="K16" s="349"/>
      <c r="L16" s="56"/>
      <c r="M16" s="39" t="str">
        <f t="shared" si="0"/>
        <v/>
      </c>
      <c r="N16" s="51" t="str">
        <f t="shared" si="2"/>
        <v/>
      </c>
      <c r="O16" s="325"/>
    </row>
    <row r="17" customHeight="1" spans="1:15">
      <c r="A17" s="14"/>
      <c r="B17" s="15"/>
      <c r="C17" s="138"/>
      <c r="D17" s="351"/>
      <c r="E17" s="243"/>
      <c r="F17" s="232" t="str">
        <f t="shared" si="1"/>
        <v/>
      </c>
      <c r="G17" s="233">
        <f>IF(E17=0,0,(#REF!-YEAR($E17))*12+#REF!-MONTH($E17)+(#REF!-DAY($E17))/30)</f>
        <v>0</v>
      </c>
      <c r="H17" s="17"/>
      <c r="I17" s="243"/>
      <c r="J17" s="17"/>
      <c r="K17" s="349"/>
      <c r="L17" s="56"/>
      <c r="M17" s="39" t="str">
        <f t="shared" si="0"/>
        <v/>
      </c>
      <c r="N17" s="51" t="str">
        <f t="shared" si="2"/>
        <v/>
      </c>
      <c r="O17" s="325"/>
    </row>
    <row r="18" customHeight="1" spans="1:15">
      <c r="A18" s="14"/>
      <c r="B18" s="15"/>
      <c r="C18" s="138"/>
      <c r="D18" s="351"/>
      <c r="E18" s="243"/>
      <c r="F18" s="232" t="str">
        <f t="shared" si="1"/>
        <v/>
      </c>
      <c r="G18" s="233">
        <f>IF(E18=0,0,(#REF!-YEAR($E18))*12+#REF!-MONTH($E18)+(#REF!-DAY($E18))/30)</f>
        <v>0</v>
      </c>
      <c r="H18" s="17"/>
      <c r="I18" s="243"/>
      <c r="J18" s="17"/>
      <c r="K18" s="349"/>
      <c r="L18" s="56"/>
      <c r="M18" s="39" t="str">
        <f t="shared" si="0"/>
        <v/>
      </c>
      <c r="N18" s="51" t="str">
        <f t="shared" si="2"/>
        <v/>
      </c>
      <c r="O18" s="325"/>
    </row>
    <row r="19" customHeight="1" spans="1:15">
      <c r="A19" s="14"/>
      <c r="B19" s="15"/>
      <c r="C19" s="138"/>
      <c r="D19" s="351"/>
      <c r="E19" s="243"/>
      <c r="F19" s="232" t="str">
        <f t="shared" si="1"/>
        <v/>
      </c>
      <c r="G19" s="233">
        <f>IF(E19=0,0,(#REF!-YEAR($E19))*12+#REF!-MONTH($E19)+(#REF!-DAY($E19))/30)</f>
        <v>0</v>
      </c>
      <c r="H19" s="17"/>
      <c r="I19" s="243"/>
      <c r="J19" s="17"/>
      <c r="K19" s="349"/>
      <c r="L19" s="56"/>
      <c r="M19" s="39" t="str">
        <f t="shared" si="0"/>
        <v/>
      </c>
      <c r="N19" s="51" t="str">
        <f t="shared" si="2"/>
        <v/>
      </c>
      <c r="O19" s="325"/>
    </row>
    <row r="20" customHeight="1" spans="1:15">
      <c r="A20" s="14"/>
      <c r="B20" s="15"/>
      <c r="C20" s="138"/>
      <c r="D20" s="351"/>
      <c r="E20" s="243"/>
      <c r="F20" s="232" t="str">
        <f t="shared" si="1"/>
        <v/>
      </c>
      <c r="G20" s="233">
        <f>IF(E20=0,0,(#REF!-YEAR($E20))*12+#REF!-MONTH($E20)+(#REF!-DAY($E20))/30)</f>
        <v>0</v>
      </c>
      <c r="H20" s="17"/>
      <c r="I20" s="243"/>
      <c r="J20" s="17"/>
      <c r="K20" s="349"/>
      <c r="L20" s="56"/>
      <c r="M20" s="39" t="str">
        <f t="shared" si="0"/>
        <v/>
      </c>
      <c r="N20" s="51" t="str">
        <f t="shared" si="2"/>
        <v/>
      </c>
      <c r="O20" s="325"/>
    </row>
    <row r="21" customHeight="1" spans="1:15">
      <c r="A21" s="14"/>
      <c r="B21" s="15"/>
      <c r="C21" s="138"/>
      <c r="D21" s="351"/>
      <c r="E21" s="243"/>
      <c r="F21" s="232" t="str">
        <f t="shared" si="1"/>
        <v/>
      </c>
      <c r="G21" s="233">
        <f>IF(E21=0,0,(#REF!-YEAR($E21))*12+#REF!-MONTH($E21)+(#REF!-DAY($E21))/30)</f>
        <v>0</v>
      </c>
      <c r="H21" s="17"/>
      <c r="I21" s="243"/>
      <c r="J21" s="17"/>
      <c r="K21" s="349"/>
      <c r="L21" s="56"/>
      <c r="M21" s="39" t="str">
        <f t="shared" si="0"/>
        <v/>
      </c>
      <c r="N21" s="51" t="str">
        <f t="shared" si="2"/>
        <v/>
      </c>
      <c r="O21" s="325"/>
    </row>
    <row r="22" customHeight="1" spans="1:15">
      <c r="A22" s="14"/>
      <c r="B22" s="15"/>
      <c r="C22" s="138"/>
      <c r="D22" s="351"/>
      <c r="E22" s="243"/>
      <c r="F22" s="232" t="str">
        <f t="shared" si="1"/>
        <v/>
      </c>
      <c r="G22" s="233">
        <f>IF(E22=0,0,(#REF!-YEAR($E22))*12+#REF!-MONTH($E22)+(#REF!-DAY($E22))/30)</f>
        <v>0</v>
      </c>
      <c r="H22" s="17"/>
      <c r="I22" s="243"/>
      <c r="J22" s="17"/>
      <c r="K22" s="349"/>
      <c r="L22" s="56"/>
      <c r="M22" s="39" t="str">
        <f t="shared" si="0"/>
        <v/>
      </c>
      <c r="N22" s="51" t="str">
        <f t="shared" si="2"/>
        <v/>
      </c>
      <c r="O22" s="325"/>
    </row>
    <row r="23" customHeight="1" spans="1:15">
      <c r="A23" s="14"/>
      <c r="B23" s="15"/>
      <c r="C23" s="138"/>
      <c r="D23" s="351"/>
      <c r="E23" s="243"/>
      <c r="F23" s="232" t="str">
        <f t="shared" si="1"/>
        <v/>
      </c>
      <c r="G23" s="233">
        <f>IF(E23=0,0,(#REF!-YEAR($E23))*12+#REF!-MONTH($E23)+(#REF!-DAY($E23))/30)</f>
        <v>0</v>
      </c>
      <c r="H23" s="17"/>
      <c r="I23" s="243"/>
      <c r="J23" s="17"/>
      <c r="K23" s="349"/>
      <c r="L23" s="56"/>
      <c r="M23" s="39" t="str">
        <f t="shared" si="0"/>
        <v/>
      </c>
      <c r="N23" s="51" t="str">
        <f t="shared" si="2"/>
        <v/>
      </c>
      <c r="O23" s="325"/>
    </row>
    <row r="24" customHeight="1" spans="1:15">
      <c r="A24" s="14"/>
      <c r="B24" s="15"/>
      <c r="C24" s="138"/>
      <c r="D24" s="351"/>
      <c r="E24" s="243"/>
      <c r="F24" s="232" t="str">
        <f t="shared" si="1"/>
        <v/>
      </c>
      <c r="G24" s="233">
        <f>IF(E24=0,0,(#REF!-YEAR($E24))*12+#REF!-MONTH($E24)+(#REF!-DAY($E24))/30)</f>
        <v>0</v>
      </c>
      <c r="H24" s="17"/>
      <c r="I24" s="243"/>
      <c r="J24" s="17"/>
      <c r="K24" s="349"/>
      <c r="L24" s="56"/>
      <c r="M24" s="39" t="str">
        <f t="shared" si="0"/>
        <v/>
      </c>
      <c r="N24" s="51" t="str">
        <f t="shared" si="2"/>
        <v/>
      </c>
      <c r="O24" s="325"/>
    </row>
    <row r="25" customHeight="1" spans="1:15">
      <c r="A25" s="14"/>
      <c r="B25" s="15"/>
      <c r="C25" s="138"/>
      <c r="D25" s="351"/>
      <c r="E25" s="243"/>
      <c r="F25" s="232" t="str">
        <f t="shared" si="1"/>
        <v/>
      </c>
      <c r="G25" s="233">
        <f>IF(E25=0,0,(#REF!-YEAR($E25))*12+#REF!-MONTH($E25)+(#REF!-DAY($E25))/30)</f>
        <v>0</v>
      </c>
      <c r="H25" s="17"/>
      <c r="I25" s="243"/>
      <c r="J25" s="17"/>
      <c r="K25" s="349"/>
      <c r="L25" s="56"/>
      <c r="M25" s="39" t="str">
        <f t="shared" si="0"/>
        <v/>
      </c>
      <c r="N25" s="51" t="str">
        <f t="shared" si="2"/>
        <v/>
      </c>
      <c r="O25" s="325"/>
    </row>
    <row r="26" customHeight="1" spans="1:15">
      <c r="A26" s="20" t="s">
        <v>329</v>
      </c>
      <c r="B26" s="21"/>
      <c r="C26" s="21"/>
      <c r="D26" s="14"/>
      <c r="E26" s="234"/>
      <c r="F26" s="17"/>
      <c r="G26" s="234"/>
      <c r="H26" s="17">
        <f>SUM(H8:H25)</f>
        <v>0</v>
      </c>
      <c r="I26" s="243"/>
      <c r="J26" s="17"/>
      <c r="K26" s="349">
        <f>SUM(K8:K25)</f>
        <v>0</v>
      </c>
      <c r="L26" s="19">
        <f>SUM(L8:L25)</f>
        <v>0</v>
      </c>
      <c r="M26" s="19">
        <f>SUM(M8:M25)</f>
        <v>0</v>
      </c>
      <c r="N26" s="51" t="str">
        <f t="shared" si="2"/>
        <v/>
      </c>
      <c r="O26" s="325"/>
    </row>
    <row r="27" customHeight="1" spans="1:15">
      <c r="A27" s="20" t="s">
        <v>342</v>
      </c>
      <c r="B27" s="21"/>
      <c r="C27" s="21"/>
      <c r="D27" s="14"/>
      <c r="E27" s="234"/>
      <c r="F27" s="17"/>
      <c r="G27" s="234"/>
      <c r="H27" s="17"/>
      <c r="I27" s="243"/>
      <c r="J27" s="17"/>
      <c r="K27" s="349"/>
      <c r="L27" s="19"/>
      <c r="M27" s="19"/>
      <c r="N27" s="51" t="str">
        <f t="shared" si="2"/>
        <v/>
      </c>
      <c r="O27" s="325"/>
    </row>
    <row r="28" customHeight="1" spans="1:15">
      <c r="A28" s="20" t="s">
        <v>343</v>
      </c>
      <c r="B28" s="21"/>
      <c r="C28" s="21"/>
      <c r="D28" s="18"/>
      <c r="E28" s="234"/>
      <c r="F28" s="17"/>
      <c r="G28" s="234"/>
      <c r="H28" s="17">
        <f>H26-H27</f>
        <v>0</v>
      </c>
      <c r="I28" s="243"/>
      <c r="J28" s="17"/>
      <c r="K28" s="349">
        <f>K26-K27</f>
        <v>0</v>
      </c>
      <c r="L28" s="19">
        <f>L26-L27</f>
        <v>0</v>
      </c>
      <c r="M28" s="19">
        <f>M26-M27</f>
        <v>0</v>
      </c>
      <c r="N28" s="51" t="str">
        <f t="shared" si="2"/>
        <v/>
      </c>
      <c r="O28" s="325"/>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45" t="s">
        <v>344</v>
      </c>
      <c r="C31" s="346"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9583333333333"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44" t="s">
        <v>126</v>
      </c>
      <c r="B1" s="248" t="s">
        <v>266</v>
      </c>
      <c r="D1" s="4"/>
      <c r="E1" s="4"/>
      <c r="F1" s="4"/>
      <c r="G1" s="4"/>
      <c r="H1" s="4"/>
      <c r="I1" s="4"/>
      <c r="J1" s="4"/>
      <c r="K1" s="4"/>
      <c r="L1" s="4"/>
      <c r="M1" s="4"/>
      <c r="N1" s="4"/>
      <c r="O1" s="323"/>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24" t="s">
        <v>159</v>
      </c>
    </row>
    <row r="6" ht="18" customHeight="1" spans="1:15">
      <c r="A6" s="31" t="s">
        <v>161</v>
      </c>
      <c r="B6" s="78" t="s">
        <v>353</v>
      </c>
      <c r="C6" s="78" t="s">
        <v>333</v>
      </c>
      <c r="D6" s="31" t="s">
        <v>334</v>
      </c>
      <c r="E6" s="31" t="s">
        <v>335</v>
      </c>
      <c r="F6" s="31" t="s">
        <v>336</v>
      </c>
      <c r="G6" s="230" t="s">
        <v>336</v>
      </c>
      <c r="H6" s="78" t="s">
        <v>337</v>
      </c>
      <c r="I6" s="230" t="s">
        <v>338</v>
      </c>
      <c r="J6" s="236"/>
      <c r="K6" s="347" t="s">
        <v>196</v>
      </c>
      <c r="L6" s="238" t="s">
        <v>197</v>
      </c>
      <c r="M6" s="31" t="s">
        <v>198</v>
      </c>
      <c r="N6" s="282" t="s">
        <v>269</v>
      </c>
      <c r="O6" s="239" t="s">
        <v>164</v>
      </c>
    </row>
    <row r="7" ht="18" customHeight="1" spans="1:15">
      <c r="A7" s="33"/>
      <c r="B7" s="79"/>
      <c r="C7" s="79"/>
      <c r="D7" s="33"/>
      <c r="E7" s="33"/>
      <c r="F7" s="33"/>
      <c r="G7" s="231" t="s">
        <v>339</v>
      </c>
      <c r="H7" s="79"/>
      <c r="I7" s="231" t="s">
        <v>340</v>
      </c>
      <c r="J7" s="231" t="s">
        <v>341</v>
      </c>
      <c r="K7" s="348"/>
      <c r="L7" s="241"/>
      <c r="M7" s="33" t="str">
        <f>IF(L7-K7&lt;&gt;0,L7-K7,IF(K7&lt;&gt;0,0,""))</f>
        <v/>
      </c>
      <c r="N7" s="283"/>
      <c r="O7" s="242"/>
    </row>
    <row r="8" customHeight="1" spans="1:15">
      <c r="A8" s="14"/>
      <c r="B8" s="15"/>
      <c r="C8" s="138"/>
      <c r="D8" s="351"/>
      <c r="E8" s="243"/>
      <c r="F8" s="232" t="str">
        <f>IF(G8&gt;60,"5年以上",IF(G8&gt;48,"4-5年",IF(G8&gt;36,"3-4年",IF(G8&gt;24,"2-3年",IF(G8&gt;12,"1-2年",IF(G8&gt;6,"1年以内",IF(G8&gt;0,"半年以内",IF(G8=0,""))))))))</f>
        <v/>
      </c>
      <c r="G8" s="233">
        <f>IF(E8=0,0,(#REF!-YEAR($E8))*12+#REF!-MONTH($E8)+(#REF!-DAY($E8))/30)</f>
        <v>0</v>
      </c>
      <c r="H8" s="17"/>
      <c r="I8" s="243"/>
      <c r="J8" s="17"/>
      <c r="K8" s="349"/>
      <c r="L8" s="56"/>
      <c r="M8" s="39" t="str">
        <f>IF(L8-K8&lt;&gt;0,L8-K8,IF(K8&lt;&gt;0,0,""))</f>
        <v/>
      </c>
      <c r="N8" s="56" t="str">
        <f t="shared" ref="N8:N28" si="0">IF(K8=0,"",(L8-K8)/K8*100)</f>
        <v/>
      </c>
      <c r="O8" s="325"/>
    </row>
    <row r="9" customHeight="1" spans="1:15">
      <c r="A9" s="14"/>
      <c r="B9" s="15"/>
      <c r="C9" s="138"/>
      <c r="D9" s="351"/>
      <c r="E9" s="352"/>
      <c r="F9" s="232" t="str">
        <f t="shared" ref="F9:F25" si="1">IF(G9&gt;60,"5年以上",IF(G9&gt;48,"4-5年",IF(G9&gt;36,"3-4年",IF(G9&gt;24,"2-3年",IF(G9&gt;12,"1-2年",IF(G9&gt;6,"1年以内",IF(G9&gt;0,"半年以内",IF(G9=0,""))))))))</f>
        <v/>
      </c>
      <c r="G9" s="233">
        <f>IF(E9=0,0,(#REF!-YEAR($E9))*12+#REF!-MONTH($E9)+(#REF!-DAY($E9))/30)</f>
        <v>0</v>
      </c>
      <c r="H9" s="328"/>
      <c r="I9" s="328"/>
      <c r="J9" s="328"/>
      <c r="K9" s="349"/>
      <c r="L9" s="56"/>
      <c r="M9" s="39" t="str">
        <f t="shared" ref="M9:M25" si="2">IF(L9-K9&lt;&gt;0,L9-K9,IF(K9&lt;&gt;0,0,""))</f>
        <v/>
      </c>
      <c r="N9" s="56" t="str">
        <f t="shared" si="0"/>
        <v/>
      </c>
      <c r="O9" s="325"/>
    </row>
    <row r="10" customHeight="1" spans="1:15">
      <c r="A10" s="14"/>
      <c r="B10" s="15"/>
      <c r="C10" s="138"/>
      <c r="D10" s="351"/>
      <c r="E10" s="352"/>
      <c r="F10" s="232" t="str">
        <f t="shared" si="1"/>
        <v/>
      </c>
      <c r="G10" s="233">
        <f>IF(E10=0,0,(#REF!-YEAR($E10))*12+#REF!-MONTH($E10)+(#REF!-DAY($E10))/30)</f>
        <v>0</v>
      </c>
      <c r="H10" s="328"/>
      <c r="I10" s="328"/>
      <c r="J10" s="328"/>
      <c r="K10" s="349"/>
      <c r="L10" s="56"/>
      <c r="M10" s="39" t="str">
        <f t="shared" si="2"/>
        <v/>
      </c>
      <c r="N10" s="56" t="str">
        <f t="shared" si="0"/>
        <v/>
      </c>
      <c r="O10" s="325"/>
    </row>
    <row r="11" customHeight="1" spans="1:15">
      <c r="A11" s="14"/>
      <c r="B11" s="15"/>
      <c r="C11" s="138"/>
      <c r="D11" s="351"/>
      <c r="E11" s="352"/>
      <c r="F11" s="232" t="str">
        <f t="shared" si="1"/>
        <v/>
      </c>
      <c r="G11" s="233">
        <f>IF(E11=0,0,(#REF!-YEAR($E11))*12+#REF!-MONTH($E11)+(#REF!-DAY($E11))/30)</f>
        <v>0</v>
      </c>
      <c r="H11" s="328"/>
      <c r="I11" s="328"/>
      <c r="J11" s="328"/>
      <c r="K11" s="349"/>
      <c r="L11" s="56"/>
      <c r="M11" s="39" t="str">
        <f t="shared" si="2"/>
        <v/>
      </c>
      <c r="N11" s="56" t="str">
        <f t="shared" si="0"/>
        <v/>
      </c>
      <c r="O11" s="325"/>
    </row>
    <row r="12" customHeight="1" spans="1:15">
      <c r="A12" s="14"/>
      <c r="B12" s="15"/>
      <c r="C12" s="138"/>
      <c r="D12" s="351"/>
      <c r="E12" s="352"/>
      <c r="F12" s="232" t="str">
        <f t="shared" si="1"/>
        <v/>
      </c>
      <c r="G12" s="233">
        <f>IF(E12=0,0,(#REF!-YEAR($E12))*12+#REF!-MONTH($E12)+(#REF!-DAY($E12))/30)</f>
        <v>0</v>
      </c>
      <c r="H12" s="328"/>
      <c r="I12" s="328"/>
      <c r="J12" s="328"/>
      <c r="K12" s="349"/>
      <c r="L12" s="56"/>
      <c r="M12" s="39" t="str">
        <f t="shared" si="2"/>
        <v/>
      </c>
      <c r="N12" s="56" t="str">
        <f t="shared" si="0"/>
        <v/>
      </c>
      <c r="O12" s="325"/>
    </row>
    <row r="13" customHeight="1" spans="1:15">
      <c r="A13" s="14"/>
      <c r="B13" s="15"/>
      <c r="C13" s="138"/>
      <c r="D13" s="351"/>
      <c r="E13" s="352"/>
      <c r="F13" s="232" t="str">
        <f t="shared" si="1"/>
        <v/>
      </c>
      <c r="G13" s="233">
        <f>IF(E13=0,0,(#REF!-YEAR($E13))*12+#REF!-MONTH($E13)+(#REF!-DAY($E13))/30)</f>
        <v>0</v>
      </c>
      <c r="H13" s="328"/>
      <c r="I13" s="328"/>
      <c r="J13" s="328"/>
      <c r="K13" s="349"/>
      <c r="L13" s="56"/>
      <c r="M13" s="39" t="str">
        <f t="shared" si="2"/>
        <v/>
      </c>
      <c r="N13" s="56" t="str">
        <f t="shared" si="0"/>
        <v/>
      </c>
      <c r="O13" s="325"/>
    </row>
    <row r="14" customHeight="1" spans="1:15">
      <c r="A14" s="14"/>
      <c r="B14" s="15"/>
      <c r="C14" s="138"/>
      <c r="D14" s="351"/>
      <c r="E14" s="352"/>
      <c r="F14" s="232" t="str">
        <f t="shared" si="1"/>
        <v/>
      </c>
      <c r="G14" s="233">
        <f>IF(E14=0,0,(#REF!-YEAR($E14))*12+#REF!-MONTH($E14)+(#REF!-DAY($E14))/30)</f>
        <v>0</v>
      </c>
      <c r="H14" s="328"/>
      <c r="I14" s="328"/>
      <c r="J14" s="328"/>
      <c r="K14" s="349"/>
      <c r="L14" s="56"/>
      <c r="M14" s="39" t="str">
        <f t="shared" si="2"/>
        <v/>
      </c>
      <c r="N14" s="56" t="str">
        <f t="shared" si="0"/>
        <v/>
      </c>
      <c r="O14" s="325"/>
    </row>
    <row r="15" customHeight="1" spans="1:15">
      <c r="A15" s="14"/>
      <c r="B15" s="15"/>
      <c r="C15" s="138"/>
      <c r="D15" s="351"/>
      <c r="E15" s="352"/>
      <c r="F15" s="232" t="str">
        <f t="shared" si="1"/>
        <v/>
      </c>
      <c r="G15" s="233">
        <f>IF(E15=0,0,(#REF!-YEAR($E15))*12+#REF!-MONTH($E15)+(#REF!-DAY($E15))/30)</f>
        <v>0</v>
      </c>
      <c r="H15" s="328"/>
      <c r="I15" s="328"/>
      <c r="J15" s="328"/>
      <c r="K15" s="349"/>
      <c r="L15" s="56"/>
      <c r="M15" s="39" t="str">
        <f t="shared" si="2"/>
        <v/>
      </c>
      <c r="N15" s="56" t="str">
        <f t="shared" si="0"/>
        <v/>
      </c>
      <c r="O15" s="325"/>
    </row>
    <row r="16" customHeight="1" spans="1:15">
      <c r="A16" s="14"/>
      <c r="B16" s="15"/>
      <c r="C16" s="138"/>
      <c r="D16" s="351"/>
      <c r="E16" s="352"/>
      <c r="F16" s="232" t="str">
        <f t="shared" si="1"/>
        <v/>
      </c>
      <c r="G16" s="233">
        <f>IF(E16=0,0,(#REF!-YEAR($E16))*12+#REF!-MONTH($E16)+(#REF!-DAY($E16))/30)</f>
        <v>0</v>
      </c>
      <c r="H16" s="328"/>
      <c r="I16" s="328"/>
      <c r="J16" s="328"/>
      <c r="K16" s="349"/>
      <c r="L16" s="56"/>
      <c r="M16" s="39" t="str">
        <f t="shared" si="2"/>
        <v/>
      </c>
      <c r="N16" s="56" t="str">
        <f t="shared" si="0"/>
        <v/>
      </c>
      <c r="O16" s="325"/>
    </row>
    <row r="17" customHeight="1" spans="1:15">
      <c r="A17" s="14"/>
      <c r="B17" s="15"/>
      <c r="C17" s="138"/>
      <c r="D17" s="351"/>
      <c r="E17" s="352"/>
      <c r="F17" s="232" t="str">
        <f t="shared" si="1"/>
        <v/>
      </c>
      <c r="G17" s="233">
        <f>IF(E17=0,0,(#REF!-YEAR($E17))*12+#REF!-MONTH($E17)+(#REF!-DAY($E17))/30)</f>
        <v>0</v>
      </c>
      <c r="H17" s="328"/>
      <c r="I17" s="328"/>
      <c r="J17" s="328"/>
      <c r="K17" s="349"/>
      <c r="L17" s="56"/>
      <c r="M17" s="39" t="str">
        <f t="shared" si="2"/>
        <v/>
      </c>
      <c r="N17" s="56" t="str">
        <f t="shared" si="0"/>
        <v/>
      </c>
      <c r="O17" s="325"/>
    </row>
    <row r="18" customHeight="1" spans="1:15">
      <c r="A18" s="14"/>
      <c r="B18" s="15"/>
      <c r="C18" s="138"/>
      <c r="D18" s="351"/>
      <c r="E18" s="352"/>
      <c r="F18" s="232" t="str">
        <f t="shared" si="1"/>
        <v/>
      </c>
      <c r="G18" s="233">
        <f>IF(E18=0,0,(#REF!-YEAR($E18))*12+#REF!-MONTH($E18)+(#REF!-DAY($E18))/30)</f>
        <v>0</v>
      </c>
      <c r="H18" s="328"/>
      <c r="I18" s="328"/>
      <c r="J18" s="328"/>
      <c r="K18" s="349"/>
      <c r="L18" s="56"/>
      <c r="M18" s="39" t="str">
        <f t="shared" si="2"/>
        <v/>
      </c>
      <c r="N18" s="56" t="str">
        <f t="shared" si="0"/>
        <v/>
      </c>
      <c r="O18" s="325"/>
    </row>
    <row r="19" customHeight="1" spans="1:15">
      <c r="A19" s="14"/>
      <c r="B19" s="15"/>
      <c r="C19" s="138"/>
      <c r="D19" s="351"/>
      <c r="E19" s="352"/>
      <c r="F19" s="232" t="str">
        <f t="shared" si="1"/>
        <v/>
      </c>
      <c r="G19" s="233">
        <f>IF(E19=0,0,(#REF!-YEAR($E19))*12+#REF!-MONTH($E19)+(#REF!-DAY($E19))/30)</f>
        <v>0</v>
      </c>
      <c r="H19" s="328"/>
      <c r="I19" s="328"/>
      <c r="J19" s="328"/>
      <c r="K19" s="349"/>
      <c r="L19" s="56"/>
      <c r="M19" s="39" t="str">
        <f t="shared" si="2"/>
        <v/>
      </c>
      <c r="N19" s="56" t="str">
        <f t="shared" si="0"/>
        <v/>
      </c>
      <c r="O19" s="325"/>
    </row>
    <row r="20" customHeight="1" spans="1:15">
      <c r="A20" s="14"/>
      <c r="B20" s="15"/>
      <c r="C20" s="138"/>
      <c r="D20" s="351"/>
      <c r="E20" s="352"/>
      <c r="F20" s="232" t="str">
        <f t="shared" si="1"/>
        <v/>
      </c>
      <c r="G20" s="233">
        <f>IF(E20=0,0,(#REF!-YEAR($E20))*12+#REF!-MONTH($E20)+(#REF!-DAY($E20))/30)</f>
        <v>0</v>
      </c>
      <c r="H20" s="328"/>
      <c r="I20" s="328"/>
      <c r="J20" s="328"/>
      <c r="K20" s="349"/>
      <c r="L20" s="56"/>
      <c r="M20" s="39" t="str">
        <f t="shared" si="2"/>
        <v/>
      </c>
      <c r="N20" s="56" t="str">
        <f t="shared" si="0"/>
        <v/>
      </c>
      <c r="O20" s="325"/>
    </row>
    <row r="21" customHeight="1" spans="1:15">
      <c r="A21" s="14"/>
      <c r="B21" s="15"/>
      <c r="C21" s="138"/>
      <c r="D21" s="351"/>
      <c r="E21" s="352"/>
      <c r="F21" s="232" t="str">
        <f t="shared" si="1"/>
        <v/>
      </c>
      <c r="G21" s="233">
        <f>IF(E21=0,0,(#REF!-YEAR($E21))*12+#REF!-MONTH($E21)+(#REF!-DAY($E21))/30)</f>
        <v>0</v>
      </c>
      <c r="H21" s="328"/>
      <c r="I21" s="328"/>
      <c r="J21" s="328"/>
      <c r="K21" s="349"/>
      <c r="L21" s="56"/>
      <c r="M21" s="39" t="str">
        <f t="shared" si="2"/>
        <v/>
      </c>
      <c r="N21" s="56" t="str">
        <f t="shared" si="0"/>
        <v/>
      </c>
      <c r="O21" s="325"/>
    </row>
    <row r="22" customHeight="1" spans="1:15">
      <c r="A22" s="14"/>
      <c r="B22" s="15"/>
      <c r="C22" s="138"/>
      <c r="D22" s="351"/>
      <c r="E22" s="352"/>
      <c r="F22" s="232" t="str">
        <f t="shared" si="1"/>
        <v/>
      </c>
      <c r="G22" s="233">
        <f>IF(E22=0,0,(#REF!-YEAR($E22))*12+#REF!-MONTH($E22)+(#REF!-DAY($E22))/30)</f>
        <v>0</v>
      </c>
      <c r="H22" s="328"/>
      <c r="I22" s="328"/>
      <c r="J22" s="328"/>
      <c r="K22" s="349"/>
      <c r="L22" s="56"/>
      <c r="M22" s="39" t="str">
        <f t="shared" si="2"/>
        <v/>
      </c>
      <c r="N22" s="56" t="str">
        <f t="shared" si="0"/>
        <v/>
      </c>
      <c r="O22" s="325"/>
    </row>
    <row r="23" customHeight="1" spans="1:15">
      <c r="A23" s="14"/>
      <c r="B23" s="15"/>
      <c r="C23" s="138"/>
      <c r="D23" s="351"/>
      <c r="E23" s="352"/>
      <c r="F23" s="232" t="str">
        <f t="shared" si="1"/>
        <v/>
      </c>
      <c r="G23" s="233">
        <f>IF(E23=0,0,(#REF!-YEAR($E23))*12+#REF!-MONTH($E23)+(#REF!-DAY($E23))/30)</f>
        <v>0</v>
      </c>
      <c r="H23" s="328"/>
      <c r="I23" s="328"/>
      <c r="J23" s="328"/>
      <c r="K23" s="349"/>
      <c r="L23" s="56"/>
      <c r="M23" s="39" t="str">
        <f t="shared" si="2"/>
        <v/>
      </c>
      <c r="N23" s="56" t="str">
        <f t="shared" si="0"/>
        <v/>
      </c>
      <c r="O23" s="325"/>
    </row>
    <row r="24" customHeight="1" spans="1:15">
      <c r="A24" s="14"/>
      <c r="B24" s="15"/>
      <c r="C24" s="138"/>
      <c r="D24" s="351"/>
      <c r="E24" s="352"/>
      <c r="F24" s="232" t="str">
        <f t="shared" si="1"/>
        <v/>
      </c>
      <c r="G24" s="233">
        <f>IF(E24=0,0,(#REF!-YEAR($E24))*12+#REF!-MONTH($E24)+(#REF!-DAY($E24))/30)</f>
        <v>0</v>
      </c>
      <c r="H24" s="328"/>
      <c r="I24" s="328"/>
      <c r="J24" s="328"/>
      <c r="K24" s="349"/>
      <c r="L24" s="56"/>
      <c r="M24" s="39" t="str">
        <f t="shared" si="2"/>
        <v/>
      </c>
      <c r="N24" s="56" t="str">
        <f t="shared" si="0"/>
        <v/>
      </c>
      <c r="O24" s="325"/>
    </row>
    <row r="25" customHeight="1" spans="1:15">
      <c r="A25" s="14"/>
      <c r="B25" s="15"/>
      <c r="C25" s="138"/>
      <c r="D25" s="351"/>
      <c r="E25" s="352"/>
      <c r="F25" s="232" t="str">
        <f t="shared" si="1"/>
        <v/>
      </c>
      <c r="G25" s="233">
        <f>IF(E25=0,0,(#REF!-YEAR($E25))*12+#REF!-MONTH($E25)+(#REF!-DAY($E25))/30)</f>
        <v>0</v>
      </c>
      <c r="H25" s="328"/>
      <c r="I25" s="328"/>
      <c r="J25" s="328"/>
      <c r="K25" s="349"/>
      <c r="L25" s="56"/>
      <c r="M25" s="39" t="str">
        <f t="shared" si="2"/>
        <v/>
      </c>
      <c r="N25" s="56" t="str">
        <f t="shared" si="0"/>
        <v/>
      </c>
      <c r="O25" s="325"/>
    </row>
    <row r="26" customHeight="1" spans="1:15">
      <c r="A26" s="20" t="s">
        <v>329</v>
      </c>
      <c r="B26" s="21"/>
      <c r="C26" s="21"/>
      <c r="D26" s="14"/>
      <c r="E26" s="234"/>
      <c r="F26" s="17"/>
      <c r="G26" s="234"/>
      <c r="H26" s="17">
        <f>SUM(H8:H25)</f>
        <v>0</v>
      </c>
      <c r="I26" s="243"/>
      <c r="J26" s="17"/>
      <c r="K26" s="349">
        <f>SUM(K8:K25)</f>
        <v>0</v>
      </c>
      <c r="L26" s="19">
        <f>SUM(L8:L25)</f>
        <v>0</v>
      </c>
      <c r="M26" s="19">
        <f>SUM(M8:M25)</f>
        <v>0</v>
      </c>
      <c r="N26" s="56" t="str">
        <f t="shared" si="0"/>
        <v/>
      </c>
      <c r="O26" s="325"/>
    </row>
    <row r="27" customHeight="1" spans="1:15">
      <c r="A27" s="20" t="s">
        <v>354</v>
      </c>
      <c r="B27" s="21"/>
      <c r="C27" s="21"/>
      <c r="D27" s="14"/>
      <c r="E27" s="234"/>
      <c r="F27" s="17"/>
      <c r="G27" s="234"/>
      <c r="H27" s="17"/>
      <c r="I27" s="243"/>
      <c r="J27" s="17"/>
      <c r="K27" s="349"/>
      <c r="L27" s="19"/>
      <c r="M27" s="19"/>
      <c r="N27" s="56" t="str">
        <f t="shared" si="0"/>
        <v/>
      </c>
      <c r="O27" s="325"/>
    </row>
    <row r="28" customHeight="1" spans="1:15">
      <c r="A28" s="20" t="s">
        <v>343</v>
      </c>
      <c r="B28" s="21"/>
      <c r="C28" s="21"/>
      <c r="D28" s="18"/>
      <c r="E28" s="234"/>
      <c r="F28" s="17"/>
      <c r="G28" s="234"/>
      <c r="H28" s="17">
        <f>H26-H27</f>
        <v>0</v>
      </c>
      <c r="I28" s="243"/>
      <c r="J28" s="17"/>
      <c r="K28" s="349">
        <f>K26-K27</f>
        <v>0</v>
      </c>
      <c r="L28" s="19">
        <f>L26-L27</f>
        <v>0</v>
      </c>
      <c r="M28" s="19">
        <f>M26-M27</f>
        <v>0</v>
      </c>
      <c r="N28" s="56" t="str">
        <f t="shared" si="0"/>
        <v/>
      </c>
      <c r="O28" s="325"/>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9583333333333"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44" t="s">
        <v>126</v>
      </c>
      <c r="B1" s="248" t="s">
        <v>266</v>
      </c>
      <c r="D1" s="4"/>
      <c r="E1" s="4"/>
      <c r="F1" s="4"/>
      <c r="G1" s="4"/>
      <c r="H1" s="4"/>
      <c r="I1" s="4"/>
      <c r="J1" s="4"/>
      <c r="K1" s="4"/>
      <c r="L1" s="323"/>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24" t="s">
        <v>159</v>
      </c>
    </row>
    <row r="6" ht="28" customHeight="1" spans="1:12">
      <c r="A6" s="12" t="s">
        <v>161</v>
      </c>
      <c r="B6" s="12" t="s">
        <v>332</v>
      </c>
      <c r="C6" s="12" t="s">
        <v>357</v>
      </c>
      <c r="D6" s="12" t="s">
        <v>335</v>
      </c>
      <c r="E6" s="12" t="s">
        <v>358</v>
      </c>
      <c r="F6" s="12" t="s">
        <v>359</v>
      </c>
      <c r="G6" s="12" t="s">
        <v>360</v>
      </c>
      <c r="H6" s="350" t="s">
        <v>196</v>
      </c>
      <c r="I6" s="228" t="s">
        <v>197</v>
      </c>
      <c r="J6" s="228" t="s">
        <v>198</v>
      </c>
      <c r="K6" s="228" t="s">
        <v>269</v>
      </c>
      <c r="L6" s="228" t="s">
        <v>164</v>
      </c>
    </row>
    <row r="7" customHeight="1" spans="1:12">
      <c r="A7" s="14"/>
      <c r="B7" s="15"/>
      <c r="C7" s="15"/>
      <c r="D7" s="16"/>
      <c r="E7" s="17"/>
      <c r="F7" s="14"/>
      <c r="G7" s="14"/>
      <c r="H7" s="349"/>
      <c r="I7" s="39"/>
      <c r="J7" s="39" t="str">
        <f>IF(I7-H7&lt;&gt;0,I7-H7,IF(H7&lt;&gt;0,0,""))</f>
        <v/>
      </c>
      <c r="K7" s="56" t="str">
        <f>IF(H7=0,"",(I7-H7)/H7*100)</f>
        <v/>
      </c>
      <c r="L7" s="325"/>
    </row>
    <row r="8" customHeight="1" spans="1:12">
      <c r="A8" s="14"/>
      <c r="B8" s="15"/>
      <c r="C8" s="15"/>
      <c r="D8" s="16"/>
      <c r="E8" s="17"/>
      <c r="F8" s="14"/>
      <c r="G8" s="14"/>
      <c r="H8" s="349"/>
      <c r="I8" s="56"/>
      <c r="J8" s="39" t="str">
        <f t="shared" ref="J8:J25" si="0">IF(I8-H8&lt;&gt;0,I8-H8,IF(H8&lt;&gt;0,0,""))</f>
        <v/>
      </c>
      <c r="K8" s="56" t="str">
        <f t="shared" ref="K8:K28" si="1">IF(H8=0,"",(I8-H8)/H8*100)</f>
        <v/>
      </c>
      <c r="L8" s="325"/>
    </row>
    <row r="9" customHeight="1" spans="1:12">
      <c r="A9" s="14"/>
      <c r="B9" s="15"/>
      <c r="C9" s="15"/>
      <c r="D9" s="16"/>
      <c r="E9" s="17"/>
      <c r="F9" s="14"/>
      <c r="G9" s="14"/>
      <c r="H9" s="349"/>
      <c r="I9" s="56"/>
      <c r="J9" s="39" t="str">
        <f t="shared" si="0"/>
        <v/>
      </c>
      <c r="K9" s="56" t="str">
        <f t="shared" si="1"/>
        <v/>
      </c>
      <c r="L9" s="325"/>
    </row>
    <row r="10" customHeight="1" spans="1:12">
      <c r="A10" s="14"/>
      <c r="B10" s="15"/>
      <c r="C10" s="15"/>
      <c r="D10" s="16"/>
      <c r="E10" s="17"/>
      <c r="F10" s="14"/>
      <c r="G10" s="14"/>
      <c r="H10" s="349"/>
      <c r="I10" s="56"/>
      <c r="J10" s="39" t="str">
        <f t="shared" si="0"/>
        <v/>
      </c>
      <c r="K10" s="56" t="str">
        <f t="shared" si="1"/>
        <v/>
      </c>
      <c r="L10" s="325"/>
    </row>
    <row r="11" customHeight="1" spans="1:12">
      <c r="A11" s="14"/>
      <c r="B11" s="15"/>
      <c r="C11" s="15"/>
      <c r="D11" s="16"/>
      <c r="E11" s="17"/>
      <c r="F11" s="14"/>
      <c r="G11" s="14"/>
      <c r="H11" s="349"/>
      <c r="I11" s="56"/>
      <c r="J11" s="39" t="str">
        <f t="shared" si="0"/>
        <v/>
      </c>
      <c r="K11" s="56" t="str">
        <f t="shared" si="1"/>
        <v/>
      </c>
      <c r="L11" s="325"/>
    </row>
    <row r="12" customHeight="1" spans="1:12">
      <c r="A12" s="14"/>
      <c r="B12" s="15"/>
      <c r="C12" s="15"/>
      <c r="D12" s="16"/>
      <c r="E12" s="17"/>
      <c r="F12" s="14"/>
      <c r="G12" s="14"/>
      <c r="H12" s="349"/>
      <c r="I12" s="56"/>
      <c r="J12" s="39" t="str">
        <f t="shared" si="0"/>
        <v/>
      </c>
      <c r="K12" s="56" t="str">
        <f t="shared" si="1"/>
        <v/>
      </c>
      <c r="L12" s="325"/>
    </row>
    <row r="13" customHeight="1" spans="1:12">
      <c r="A13" s="14"/>
      <c r="B13" s="15"/>
      <c r="C13" s="15"/>
      <c r="D13" s="16"/>
      <c r="E13" s="17"/>
      <c r="F13" s="14"/>
      <c r="G13" s="14"/>
      <c r="H13" s="349"/>
      <c r="I13" s="56"/>
      <c r="J13" s="39" t="str">
        <f t="shared" si="0"/>
        <v/>
      </c>
      <c r="K13" s="56" t="str">
        <f t="shared" si="1"/>
        <v/>
      </c>
      <c r="L13" s="325"/>
    </row>
    <row r="14" customHeight="1" spans="1:12">
      <c r="A14" s="14"/>
      <c r="B14" s="15"/>
      <c r="C14" s="15"/>
      <c r="D14" s="16"/>
      <c r="E14" s="17"/>
      <c r="F14" s="14"/>
      <c r="G14" s="14"/>
      <c r="H14" s="349"/>
      <c r="I14" s="56"/>
      <c r="J14" s="39" t="str">
        <f t="shared" si="0"/>
        <v/>
      </c>
      <c r="K14" s="56" t="str">
        <f t="shared" si="1"/>
        <v/>
      </c>
      <c r="L14" s="325"/>
    </row>
    <row r="15" customHeight="1" spans="1:12">
      <c r="A15" s="14"/>
      <c r="B15" s="15"/>
      <c r="C15" s="15"/>
      <c r="D15" s="16"/>
      <c r="E15" s="17"/>
      <c r="F15" s="14"/>
      <c r="G15" s="14"/>
      <c r="H15" s="349"/>
      <c r="I15" s="56"/>
      <c r="J15" s="39" t="str">
        <f t="shared" si="0"/>
        <v/>
      </c>
      <c r="K15" s="56" t="str">
        <f t="shared" si="1"/>
        <v/>
      </c>
      <c r="L15" s="325"/>
    </row>
    <row r="16" customHeight="1" spans="1:12">
      <c r="A16" s="14"/>
      <c r="B16" s="15"/>
      <c r="C16" s="15"/>
      <c r="D16" s="16"/>
      <c r="E16" s="17"/>
      <c r="F16" s="14"/>
      <c r="G16" s="14"/>
      <c r="H16" s="349"/>
      <c r="I16" s="56"/>
      <c r="J16" s="39" t="str">
        <f t="shared" si="0"/>
        <v/>
      </c>
      <c r="K16" s="56" t="str">
        <f t="shared" si="1"/>
        <v/>
      </c>
      <c r="L16" s="325"/>
    </row>
    <row r="17" customHeight="1" spans="1:12">
      <c r="A17" s="14"/>
      <c r="B17" s="15"/>
      <c r="C17" s="15"/>
      <c r="D17" s="16"/>
      <c r="E17" s="17"/>
      <c r="F17" s="14"/>
      <c r="G17" s="14"/>
      <c r="H17" s="349"/>
      <c r="I17" s="56"/>
      <c r="J17" s="39" t="str">
        <f t="shared" si="0"/>
        <v/>
      </c>
      <c r="K17" s="56" t="str">
        <f t="shared" si="1"/>
        <v/>
      </c>
      <c r="L17" s="325"/>
    </row>
    <row r="18" customHeight="1" spans="1:12">
      <c r="A18" s="14"/>
      <c r="B18" s="15"/>
      <c r="C18" s="15"/>
      <c r="D18" s="16"/>
      <c r="E18" s="17"/>
      <c r="F18" s="14"/>
      <c r="G18" s="14"/>
      <c r="H18" s="349"/>
      <c r="I18" s="56"/>
      <c r="J18" s="39" t="str">
        <f t="shared" si="0"/>
        <v/>
      </c>
      <c r="K18" s="56" t="str">
        <f t="shared" si="1"/>
        <v/>
      </c>
      <c r="L18" s="325"/>
    </row>
    <row r="19" customHeight="1" spans="1:12">
      <c r="A19" s="14"/>
      <c r="B19" s="15"/>
      <c r="C19" s="15"/>
      <c r="D19" s="16"/>
      <c r="E19" s="17"/>
      <c r="F19" s="14"/>
      <c r="G19" s="14"/>
      <c r="H19" s="349"/>
      <c r="I19" s="56"/>
      <c r="J19" s="39" t="str">
        <f t="shared" si="0"/>
        <v/>
      </c>
      <c r="K19" s="56" t="str">
        <f t="shared" si="1"/>
        <v/>
      </c>
      <c r="L19" s="325"/>
    </row>
    <row r="20" customHeight="1" spans="1:12">
      <c r="A20" s="14"/>
      <c r="B20" s="15"/>
      <c r="C20" s="15"/>
      <c r="D20" s="16"/>
      <c r="E20" s="17"/>
      <c r="F20" s="14"/>
      <c r="G20" s="14"/>
      <c r="H20" s="349"/>
      <c r="I20" s="56"/>
      <c r="J20" s="39" t="str">
        <f t="shared" si="0"/>
        <v/>
      </c>
      <c r="K20" s="56" t="str">
        <f t="shared" si="1"/>
        <v/>
      </c>
      <c r="L20" s="325"/>
    </row>
    <row r="21" customHeight="1" spans="1:12">
      <c r="A21" s="14"/>
      <c r="B21" s="15"/>
      <c r="C21" s="15"/>
      <c r="D21" s="16"/>
      <c r="E21" s="17"/>
      <c r="F21" s="14"/>
      <c r="G21" s="14"/>
      <c r="H21" s="349"/>
      <c r="I21" s="56"/>
      <c r="J21" s="39" t="str">
        <f t="shared" si="0"/>
        <v/>
      </c>
      <c r="K21" s="56" t="str">
        <f t="shared" si="1"/>
        <v/>
      </c>
      <c r="L21" s="325"/>
    </row>
    <row r="22" customHeight="1" spans="1:12">
      <c r="A22" s="14"/>
      <c r="B22" s="15"/>
      <c r="C22" s="15"/>
      <c r="D22" s="16"/>
      <c r="E22" s="17"/>
      <c r="F22" s="14"/>
      <c r="G22" s="14"/>
      <c r="H22" s="349"/>
      <c r="I22" s="56"/>
      <c r="J22" s="39" t="str">
        <f t="shared" si="0"/>
        <v/>
      </c>
      <c r="K22" s="56" t="str">
        <f t="shared" si="1"/>
        <v/>
      </c>
      <c r="L22" s="325"/>
    </row>
    <row r="23" customHeight="1" spans="1:12">
      <c r="A23" s="14"/>
      <c r="B23" s="15"/>
      <c r="C23" s="15"/>
      <c r="D23" s="16"/>
      <c r="E23" s="17"/>
      <c r="F23" s="14"/>
      <c r="G23" s="14"/>
      <c r="H23" s="349"/>
      <c r="I23" s="56"/>
      <c r="J23" s="39" t="str">
        <f t="shared" si="0"/>
        <v/>
      </c>
      <c r="K23" s="56" t="str">
        <f t="shared" si="1"/>
        <v/>
      </c>
      <c r="L23" s="325"/>
    </row>
    <row r="24" customHeight="1" spans="1:12">
      <c r="A24" s="14"/>
      <c r="B24" s="15"/>
      <c r="C24" s="15"/>
      <c r="D24" s="16"/>
      <c r="E24" s="17"/>
      <c r="F24" s="14"/>
      <c r="G24" s="14"/>
      <c r="H24" s="349"/>
      <c r="I24" s="56"/>
      <c r="J24" s="39" t="str">
        <f t="shared" si="0"/>
        <v/>
      </c>
      <c r="K24" s="56" t="str">
        <f t="shared" si="1"/>
        <v/>
      </c>
      <c r="L24" s="325"/>
    </row>
    <row r="25" customHeight="1" spans="1:12">
      <c r="A25" s="14"/>
      <c r="B25" s="15"/>
      <c r="C25" s="15"/>
      <c r="D25" s="16"/>
      <c r="E25" s="17"/>
      <c r="F25" s="14"/>
      <c r="G25" s="14"/>
      <c r="H25" s="349"/>
      <c r="I25" s="56"/>
      <c r="J25" s="39" t="str">
        <f t="shared" si="0"/>
        <v/>
      </c>
      <c r="K25" s="56" t="str">
        <f t="shared" si="1"/>
        <v/>
      </c>
      <c r="L25" s="325"/>
    </row>
    <row r="26" customHeight="1" spans="1:12">
      <c r="A26" s="14"/>
      <c r="B26" s="15"/>
      <c r="C26" s="15"/>
      <c r="D26" s="16"/>
      <c r="E26" s="17"/>
      <c r="F26" s="14"/>
      <c r="G26" s="14"/>
      <c r="H26" s="349"/>
      <c r="I26" s="19"/>
      <c r="J26" s="19"/>
      <c r="K26" s="56" t="str">
        <f t="shared" si="1"/>
        <v/>
      </c>
      <c r="L26" s="325"/>
    </row>
    <row r="27" customHeight="1" spans="1:12">
      <c r="A27" s="14"/>
      <c r="B27" s="15"/>
      <c r="C27" s="15"/>
      <c r="D27" s="16"/>
      <c r="E27" s="17"/>
      <c r="F27" s="14"/>
      <c r="G27" s="14"/>
      <c r="H27" s="349"/>
      <c r="I27" s="19"/>
      <c r="J27" s="19"/>
      <c r="K27" s="56" t="str">
        <f t="shared" si="1"/>
        <v/>
      </c>
      <c r="L27" s="325"/>
    </row>
    <row r="28" customHeight="1" spans="1:12">
      <c r="A28" s="20" t="s">
        <v>329</v>
      </c>
      <c r="B28" s="21"/>
      <c r="C28" s="21"/>
      <c r="D28" s="18"/>
      <c r="E28" s="17">
        <f>SUM(E7:E27)</f>
        <v>0</v>
      </c>
      <c r="F28" s="18"/>
      <c r="G28" s="18"/>
      <c r="H28" s="349">
        <f>SUM(H7:H27)</f>
        <v>0</v>
      </c>
      <c r="I28" s="19">
        <f>SUM(I7:I27)</f>
        <v>0</v>
      </c>
      <c r="J28" s="19">
        <f>SUM(J7:J27)</f>
        <v>0</v>
      </c>
      <c r="K28" s="56" t="str">
        <f t="shared" si="1"/>
        <v/>
      </c>
      <c r="L28" s="325"/>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722222222222"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44" t="s">
        <v>126</v>
      </c>
      <c r="B1" s="248" t="s">
        <v>266</v>
      </c>
      <c r="C1" s="248"/>
      <c r="D1" s="4"/>
      <c r="E1" s="4"/>
      <c r="F1" s="4"/>
      <c r="G1" s="4"/>
      <c r="H1" s="4"/>
      <c r="I1" s="323"/>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24" t="s">
        <v>159</v>
      </c>
    </row>
    <row r="6" ht="28" customHeight="1" spans="1:9">
      <c r="A6" s="12" t="s">
        <v>161</v>
      </c>
      <c r="B6" s="12" t="s">
        <v>323</v>
      </c>
      <c r="C6" s="12" t="s">
        <v>335</v>
      </c>
      <c r="D6" s="57" t="s">
        <v>363</v>
      </c>
      <c r="E6" s="350" t="s">
        <v>196</v>
      </c>
      <c r="F6" s="228" t="s">
        <v>197</v>
      </c>
      <c r="G6" s="228" t="s">
        <v>198</v>
      </c>
      <c r="H6" s="228" t="s">
        <v>269</v>
      </c>
      <c r="I6" s="228" t="s">
        <v>164</v>
      </c>
    </row>
    <row r="7" customHeight="1" spans="1:9">
      <c r="A7" s="14"/>
      <c r="B7" s="15"/>
      <c r="C7" s="16"/>
      <c r="D7" s="18"/>
      <c r="E7" s="349"/>
      <c r="F7" s="39"/>
      <c r="G7" s="39" t="str">
        <f>IF(F7-E7&lt;&gt;0,F7-E7,IF(E7&lt;&gt;0,0,""))</f>
        <v/>
      </c>
      <c r="H7" s="56" t="str">
        <f>IF(E7=0,"",(F7-E7)/E7*100)</f>
        <v/>
      </c>
      <c r="I7" s="325"/>
    </row>
    <row r="8" customHeight="1" spans="1:9">
      <c r="A8" s="14"/>
      <c r="B8" s="15"/>
      <c r="C8" s="16"/>
      <c r="D8" s="18"/>
      <c r="E8" s="349"/>
      <c r="F8" s="56"/>
      <c r="G8" s="39" t="str">
        <f t="shared" ref="G8:G25" si="0">IF(F8-E8&lt;&gt;0,F8-E8,IF(E8&lt;&gt;0,0,""))</f>
        <v/>
      </c>
      <c r="H8" s="56" t="str">
        <f t="shared" ref="H8:H28" si="1">IF(E8=0,"",(F8-E8)/E8*100)</f>
        <v/>
      </c>
      <c r="I8" s="325"/>
    </row>
    <row r="9" customHeight="1" spans="1:9">
      <c r="A9" s="14"/>
      <c r="B9" s="15"/>
      <c r="C9" s="16"/>
      <c r="D9" s="18"/>
      <c r="E9" s="349"/>
      <c r="F9" s="56"/>
      <c r="G9" s="39" t="str">
        <f t="shared" si="0"/>
        <v/>
      </c>
      <c r="H9" s="56" t="str">
        <f t="shared" si="1"/>
        <v/>
      </c>
      <c r="I9" s="325"/>
    </row>
    <row r="10" customHeight="1" spans="1:9">
      <c r="A10" s="14"/>
      <c r="B10" s="15"/>
      <c r="C10" s="16"/>
      <c r="D10" s="18"/>
      <c r="E10" s="349"/>
      <c r="F10" s="56"/>
      <c r="G10" s="39" t="str">
        <f t="shared" si="0"/>
        <v/>
      </c>
      <c r="H10" s="56" t="str">
        <f t="shared" si="1"/>
        <v/>
      </c>
      <c r="I10" s="325"/>
    </row>
    <row r="11" customHeight="1" spans="1:9">
      <c r="A11" s="14"/>
      <c r="B11" s="15"/>
      <c r="C11" s="16"/>
      <c r="D11" s="18"/>
      <c r="E11" s="349"/>
      <c r="F11" s="56"/>
      <c r="G11" s="39" t="str">
        <f t="shared" si="0"/>
        <v/>
      </c>
      <c r="H11" s="56" t="str">
        <f t="shared" si="1"/>
        <v/>
      </c>
      <c r="I11" s="325"/>
    </row>
    <row r="12" customHeight="1" spans="1:9">
      <c r="A12" s="14"/>
      <c r="B12" s="15"/>
      <c r="C12" s="16"/>
      <c r="D12" s="18"/>
      <c r="E12" s="349"/>
      <c r="F12" s="56"/>
      <c r="G12" s="39" t="str">
        <f t="shared" si="0"/>
        <v/>
      </c>
      <c r="H12" s="56" t="str">
        <f t="shared" si="1"/>
        <v/>
      </c>
      <c r="I12" s="325"/>
    </row>
    <row r="13" customHeight="1" spans="1:9">
      <c r="A13" s="14"/>
      <c r="B13" s="15"/>
      <c r="C13" s="16"/>
      <c r="D13" s="18"/>
      <c r="E13" s="349"/>
      <c r="F13" s="56"/>
      <c r="G13" s="39" t="str">
        <f t="shared" si="0"/>
        <v/>
      </c>
      <c r="H13" s="56" t="str">
        <f t="shared" si="1"/>
        <v/>
      </c>
      <c r="I13" s="325"/>
    </row>
    <row r="14" customHeight="1" spans="1:9">
      <c r="A14" s="14"/>
      <c r="B14" s="15"/>
      <c r="C14" s="16"/>
      <c r="D14" s="18"/>
      <c r="E14" s="349"/>
      <c r="F14" s="56"/>
      <c r="G14" s="39" t="str">
        <f t="shared" si="0"/>
        <v/>
      </c>
      <c r="H14" s="56" t="str">
        <f t="shared" si="1"/>
        <v/>
      </c>
      <c r="I14" s="325"/>
    </row>
    <row r="15" customHeight="1" spans="1:9">
      <c r="A15" s="14"/>
      <c r="B15" s="15"/>
      <c r="C15" s="16"/>
      <c r="D15" s="18"/>
      <c r="E15" s="349"/>
      <c r="F15" s="56"/>
      <c r="G15" s="39" t="str">
        <f t="shared" si="0"/>
        <v/>
      </c>
      <c r="H15" s="56" t="str">
        <f t="shared" si="1"/>
        <v/>
      </c>
      <c r="I15" s="325"/>
    </row>
    <row r="16" customHeight="1" spans="1:9">
      <c r="A16" s="14"/>
      <c r="B16" s="15"/>
      <c r="C16" s="16"/>
      <c r="D16" s="18"/>
      <c r="E16" s="349"/>
      <c r="F16" s="56"/>
      <c r="G16" s="39" t="str">
        <f t="shared" si="0"/>
        <v/>
      </c>
      <c r="H16" s="56" t="str">
        <f t="shared" si="1"/>
        <v/>
      </c>
      <c r="I16" s="325"/>
    </row>
    <row r="17" customHeight="1" spans="1:9">
      <c r="A17" s="14"/>
      <c r="B17" s="15"/>
      <c r="C17" s="16"/>
      <c r="D17" s="18"/>
      <c r="E17" s="349"/>
      <c r="F17" s="56"/>
      <c r="G17" s="39" t="str">
        <f t="shared" si="0"/>
        <v/>
      </c>
      <c r="H17" s="56" t="str">
        <f t="shared" si="1"/>
        <v/>
      </c>
      <c r="I17" s="325"/>
    </row>
    <row r="18" customHeight="1" spans="1:9">
      <c r="A18" s="14"/>
      <c r="B18" s="15"/>
      <c r="C18" s="16"/>
      <c r="D18" s="18"/>
      <c r="E18" s="349"/>
      <c r="F18" s="56"/>
      <c r="G18" s="39" t="str">
        <f t="shared" si="0"/>
        <v/>
      </c>
      <c r="H18" s="56" t="str">
        <f t="shared" si="1"/>
        <v/>
      </c>
      <c r="I18" s="325"/>
    </row>
    <row r="19" customHeight="1" spans="1:9">
      <c r="A19" s="14"/>
      <c r="B19" s="15"/>
      <c r="C19" s="16"/>
      <c r="D19" s="18"/>
      <c r="E19" s="349"/>
      <c r="F19" s="56"/>
      <c r="G19" s="39" t="str">
        <f t="shared" si="0"/>
        <v/>
      </c>
      <c r="H19" s="56" t="str">
        <f t="shared" si="1"/>
        <v/>
      </c>
      <c r="I19" s="325"/>
    </row>
    <row r="20" customHeight="1" spans="1:9">
      <c r="A20" s="14"/>
      <c r="B20" s="15"/>
      <c r="C20" s="16"/>
      <c r="D20" s="18"/>
      <c r="E20" s="349"/>
      <c r="F20" s="56"/>
      <c r="G20" s="39" t="str">
        <f t="shared" si="0"/>
        <v/>
      </c>
      <c r="H20" s="56" t="str">
        <f t="shared" si="1"/>
        <v/>
      </c>
      <c r="I20" s="325"/>
    </row>
    <row r="21" customHeight="1" spans="1:9">
      <c r="A21" s="14"/>
      <c r="B21" s="15"/>
      <c r="C21" s="16"/>
      <c r="D21" s="18"/>
      <c r="E21" s="349"/>
      <c r="F21" s="56"/>
      <c r="G21" s="39" t="str">
        <f t="shared" si="0"/>
        <v/>
      </c>
      <c r="H21" s="56" t="str">
        <f t="shared" si="1"/>
        <v/>
      </c>
      <c r="I21" s="325"/>
    </row>
    <row r="22" customHeight="1" spans="1:9">
      <c r="A22" s="14"/>
      <c r="B22" s="15"/>
      <c r="C22" s="16"/>
      <c r="D22" s="18"/>
      <c r="E22" s="349"/>
      <c r="F22" s="56"/>
      <c r="G22" s="39" t="str">
        <f t="shared" si="0"/>
        <v/>
      </c>
      <c r="H22" s="56" t="str">
        <f t="shared" si="1"/>
        <v/>
      </c>
      <c r="I22" s="325"/>
    </row>
    <row r="23" customHeight="1" spans="1:9">
      <c r="A23" s="14"/>
      <c r="B23" s="15"/>
      <c r="C23" s="16"/>
      <c r="D23" s="18"/>
      <c r="E23" s="349"/>
      <c r="F23" s="56"/>
      <c r="G23" s="39" t="str">
        <f t="shared" si="0"/>
        <v/>
      </c>
      <c r="H23" s="56" t="str">
        <f t="shared" si="1"/>
        <v/>
      </c>
      <c r="I23" s="325"/>
    </row>
    <row r="24" customHeight="1" spans="1:9">
      <c r="A24" s="14"/>
      <c r="B24" s="15"/>
      <c r="C24" s="16"/>
      <c r="D24" s="18"/>
      <c r="E24" s="349"/>
      <c r="F24" s="56"/>
      <c r="G24" s="39" t="str">
        <f t="shared" si="0"/>
        <v/>
      </c>
      <c r="H24" s="56" t="str">
        <f t="shared" si="1"/>
        <v/>
      </c>
      <c r="I24" s="325"/>
    </row>
    <row r="25" customHeight="1" spans="1:9">
      <c r="A25" s="14"/>
      <c r="B25" s="15"/>
      <c r="C25" s="16"/>
      <c r="D25" s="18"/>
      <c r="E25" s="349"/>
      <c r="F25" s="56"/>
      <c r="G25" s="39" t="str">
        <f t="shared" si="0"/>
        <v/>
      </c>
      <c r="H25" s="56" t="str">
        <f t="shared" si="1"/>
        <v/>
      </c>
      <c r="I25" s="325"/>
    </row>
    <row r="26" customHeight="1" spans="1:9">
      <c r="A26" s="14"/>
      <c r="B26" s="15"/>
      <c r="C26" s="16"/>
      <c r="D26" s="18"/>
      <c r="E26" s="349"/>
      <c r="F26" s="19"/>
      <c r="G26" s="19"/>
      <c r="H26" s="56" t="str">
        <f t="shared" si="1"/>
        <v/>
      </c>
      <c r="I26" s="325"/>
    </row>
    <row r="27" customHeight="1" spans="1:9">
      <c r="A27" s="14"/>
      <c r="B27" s="15"/>
      <c r="C27" s="16"/>
      <c r="D27" s="18"/>
      <c r="E27" s="349"/>
      <c r="F27" s="19"/>
      <c r="G27" s="19"/>
      <c r="H27" s="56" t="str">
        <f t="shared" si="1"/>
        <v/>
      </c>
      <c r="I27" s="325"/>
    </row>
    <row r="28" customHeight="1" spans="1:9">
      <c r="A28" s="20" t="s">
        <v>329</v>
      </c>
      <c r="B28" s="117"/>
      <c r="C28" s="118"/>
      <c r="D28" s="18"/>
      <c r="E28" s="349">
        <f>SUM(E7:E27)</f>
        <v>0</v>
      </c>
      <c r="F28" s="19">
        <f>SUM(F7:F27)</f>
        <v>0</v>
      </c>
      <c r="G28" s="19">
        <f>SUM(G7:G27)</f>
        <v>0</v>
      </c>
      <c r="H28" s="56" t="str">
        <f t="shared" si="1"/>
        <v/>
      </c>
      <c r="I28" s="325"/>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944444444444"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44" t="s">
        <v>126</v>
      </c>
      <c r="B1" s="248" t="s">
        <v>266</v>
      </c>
      <c r="C1" s="248"/>
      <c r="D1" s="4"/>
      <c r="E1" s="4"/>
      <c r="F1" s="4"/>
      <c r="G1" s="4"/>
      <c r="H1" s="4"/>
      <c r="I1" s="4"/>
      <c r="J1" s="4"/>
      <c r="K1" s="4"/>
      <c r="L1" s="4"/>
      <c r="M1" s="4"/>
      <c r="N1" s="4"/>
      <c r="O1" s="323"/>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29"/>
      <c r="H5" s="229"/>
      <c r="I5" s="235"/>
      <c r="J5" s="235"/>
      <c r="K5" s="10"/>
      <c r="L5" s="10"/>
      <c r="M5" s="10"/>
      <c r="N5" s="10"/>
      <c r="O5" s="324" t="s">
        <v>159</v>
      </c>
    </row>
    <row r="6" ht="18" customHeight="1" spans="1:15">
      <c r="A6" s="31" t="s">
        <v>161</v>
      </c>
      <c r="B6" s="31" t="s">
        <v>332</v>
      </c>
      <c r="C6" s="78" t="s">
        <v>333</v>
      </c>
      <c r="D6" s="31" t="s">
        <v>334</v>
      </c>
      <c r="E6" s="31" t="s">
        <v>335</v>
      </c>
      <c r="F6" s="31" t="s">
        <v>336</v>
      </c>
      <c r="G6" s="230" t="s">
        <v>336</v>
      </c>
      <c r="H6" s="78" t="s">
        <v>337</v>
      </c>
      <c r="I6" s="230" t="s">
        <v>338</v>
      </c>
      <c r="J6" s="236"/>
      <c r="K6" s="347" t="s">
        <v>196</v>
      </c>
      <c r="L6" s="238" t="s">
        <v>197</v>
      </c>
      <c r="M6" s="31" t="s">
        <v>198</v>
      </c>
      <c r="N6" s="282" t="s">
        <v>269</v>
      </c>
      <c r="O6" s="239" t="s">
        <v>164</v>
      </c>
    </row>
    <row r="7" ht="18" customHeight="1" spans="1:15">
      <c r="A7" s="33"/>
      <c r="B7" s="33"/>
      <c r="C7" s="79"/>
      <c r="D7" s="33"/>
      <c r="E7" s="33"/>
      <c r="F7" s="33"/>
      <c r="G7" s="231" t="s">
        <v>339</v>
      </c>
      <c r="H7" s="79"/>
      <c r="I7" s="231" t="s">
        <v>340</v>
      </c>
      <c r="J7" s="231" t="s">
        <v>341</v>
      </c>
      <c r="K7" s="348"/>
      <c r="L7" s="241"/>
      <c r="M7" s="33" t="str">
        <f>IF(L7-K7&lt;&gt;0,L7-K7,IF(K7&lt;&gt;0,0,""))</f>
        <v/>
      </c>
      <c r="N7" s="283"/>
      <c r="O7" s="242"/>
    </row>
    <row r="8" customHeight="1" spans="1:15">
      <c r="A8" s="14"/>
      <c r="B8" s="15"/>
      <c r="C8" s="138"/>
      <c r="D8" s="14"/>
      <c r="E8" s="243"/>
      <c r="F8" s="232" t="str">
        <f>IF(G8&gt;60,"5年以上",IF(G8&gt;48,"4-5年",IF(G8&gt;36,"3-4年",IF(G8&gt;24,"2-3年",IF(G8&gt;12,"1-2年",IF(G8&gt;6,"1年以内",IF(G8&gt;0,"半年以内",IF(G8=0,""))))))))</f>
        <v/>
      </c>
      <c r="G8" s="233">
        <f>IF(E8=0,0,(#REF!-YEAR($E8))*12+#REF!-MONTH($E8)+(#REF!-DAY($E8))/30)</f>
        <v>0</v>
      </c>
      <c r="H8" s="17"/>
      <c r="I8" s="243"/>
      <c r="J8" s="17"/>
      <c r="K8" s="349"/>
      <c r="L8" s="56"/>
      <c r="M8" s="39" t="str">
        <f t="shared" ref="M8:M25" si="0">IF(L8-K8&lt;&gt;0,L8-K8,IF(K8&lt;&gt;0,0,""))</f>
        <v/>
      </c>
      <c r="N8" s="56" t="str">
        <f t="shared" ref="N8:N28" si="1">IF(K8=0,"",(L8-K8)/K8*100)</f>
        <v/>
      </c>
      <c r="O8" s="325"/>
    </row>
    <row r="9" customHeight="1" spans="1:15">
      <c r="A9" s="14"/>
      <c r="B9" s="15"/>
      <c r="C9" s="138"/>
      <c r="D9" s="14"/>
      <c r="E9" s="243"/>
      <c r="F9" s="232" t="str">
        <f t="shared" ref="F9:F25" si="2">IF(G9&gt;60,"5年以上",IF(G9&gt;48,"4-5年",IF(G9&gt;36,"3-4年",IF(G9&gt;24,"2-3年",IF(G9&gt;12,"1-2年",IF(G9&gt;6,"1年以内",IF(G9&gt;0,"半年以内",IF(G9=0,""))))))))</f>
        <v/>
      </c>
      <c r="G9" s="233">
        <f>IF(E9=0,0,(#REF!-YEAR($E9))*12+#REF!-MONTH($E9)+(#REF!-DAY($E9))/30)</f>
        <v>0</v>
      </c>
      <c r="H9" s="17"/>
      <c r="I9" s="243"/>
      <c r="J9" s="17"/>
      <c r="K9" s="349"/>
      <c r="L9" s="56"/>
      <c r="M9" s="39" t="str">
        <f t="shared" si="0"/>
        <v/>
      </c>
      <c r="N9" s="56" t="str">
        <f t="shared" si="1"/>
        <v/>
      </c>
      <c r="O9" s="325"/>
    </row>
    <row r="10" customHeight="1" spans="1:15">
      <c r="A10" s="14"/>
      <c r="B10" s="15"/>
      <c r="C10" s="138"/>
      <c r="D10" s="14"/>
      <c r="E10" s="243"/>
      <c r="F10" s="232" t="str">
        <f t="shared" si="2"/>
        <v/>
      </c>
      <c r="G10" s="233">
        <f>IF(E10=0,0,(#REF!-YEAR($E10))*12+#REF!-MONTH($E10)+(#REF!-DAY($E10))/30)</f>
        <v>0</v>
      </c>
      <c r="H10" s="17"/>
      <c r="I10" s="243"/>
      <c r="J10" s="17"/>
      <c r="K10" s="349"/>
      <c r="L10" s="56"/>
      <c r="M10" s="39" t="str">
        <f t="shared" si="0"/>
        <v/>
      </c>
      <c r="N10" s="56" t="str">
        <f t="shared" si="1"/>
        <v/>
      </c>
      <c r="O10" s="325"/>
    </row>
    <row r="11" customHeight="1" spans="1:15">
      <c r="A11" s="14"/>
      <c r="B11" s="15"/>
      <c r="C11" s="138"/>
      <c r="D11" s="14"/>
      <c r="E11" s="243"/>
      <c r="F11" s="232" t="str">
        <f t="shared" si="2"/>
        <v/>
      </c>
      <c r="G11" s="233">
        <f>IF(E11=0,0,(#REF!-YEAR($E11))*12+#REF!-MONTH($E11)+(#REF!-DAY($E11))/30)</f>
        <v>0</v>
      </c>
      <c r="H11" s="17"/>
      <c r="I11" s="243"/>
      <c r="J11" s="17"/>
      <c r="K11" s="349"/>
      <c r="L11" s="56"/>
      <c r="M11" s="39" t="str">
        <f t="shared" si="0"/>
        <v/>
      </c>
      <c r="N11" s="56" t="str">
        <f t="shared" si="1"/>
        <v/>
      </c>
      <c r="O11" s="325"/>
    </row>
    <row r="12" customHeight="1" spans="1:15">
      <c r="A12" s="14"/>
      <c r="B12" s="15"/>
      <c r="C12" s="138"/>
      <c r="D12" s="14"/>
      <c r="E12" s="243"/>
      <c r="F12" s="232" t="str">
        <f t="shared" si="2"/>
        <v/>
      </c>
      <c r="G12" s="233">
        <f>IF(E12=0,0,(#REF!-YEAR($E12))*12+#REF!-MONTH($E12)+(#REF!-DAY($E12))/30)</f>
        <v>0</v>
      </c>
      <c r="H12" s="17"/>
      <c r="I12" s="243"/>
      <c r="J12" s="17"/>
      <c r="K12" s="349"/>
      <c r="L12" s="56"/>
      <c r="M12" s="39" t="str">
        <f t="shared" si="0"/>
        <v/>
      </c>
      <c r="N12" s="56" t="str">
        <f t="shared" si="1"/>
        <v/>
      </c>
      <c r="O12" s="325"/>
    </row>
    <row r="13" customHeight="1" spans="1:15">
      <c r="A13" s="14"/>
      <c r="B13" s="15"/>
      <c r="C13" s="138"/>
      <c r="D13" s="14"/>
      <c r="E13" s="243"/>
      <c r="F13" s="232" t="str">
        <f t="shared" si="2"/>
        <v/>
      </c>
      <c r="G13" s="233">
        <f>IF(E13=0,0,(#REF!-YEAR($E13))*12+#REF!-MONTH($E13)+(#REF!-DAY($E13))/30)</f>
        <v>0</v>
      </c>
      <c r="H13" s="17"/>
      <c r="I13" s="243"/>
      <c r="J13" s="17"/>
      <c r="K13" s="349"/>
      <c r="L13" s="56"/>
      <c r="M13" s="39" t="str">
        <f t="shared" si="0"/>
        <v/>
      </c>
      <c r="N13" s="56" t="str">
        <f t="shared" si="1"/>
        <v/>
      </c>
      <c r="O13" s="325"/>
    </row>
    <row r="14" customHeight="1" spans="1:15">
      <c r="A14" s="14"/>
      <c r="B14" s="15"/>
      <c r="C14" s="138"/>
      <c r="D14" s="14"/>
      <c r="E14" s="243"/>
      <c r="F14" s="232" t="str">
        <f t="shared" si="2"/>
        <v/>
      </c>
      <c r="G14" s="233">
        <f>IF(E14=0,0,(#REF!-YEAR($E14))*12+#REF!-MONTH($E14)+(#REF!-DAY($E14))/30)</f>
        <v>0</v>
      </c>
      <c r="H14" s="17"/>
      <c r="I14" s="243"/>
      <c r="J14" s="17"/>
      <c r="K14" s="349"/>
      <c r="L14" s="56"/>
      <c r="M14" s="39" t="str">
        <f t="shared" si="0"/>
        <v/>
      </c>
      <c r="N14" s="56" t="str">
        <f t="shared" si="1"/>
        <v/>
      </c>
      <c r="O14" s="325"/>
    </row>
    <row r="15" customHeight="1" spans="1:15">
      <c r="A15" s="14"/>
      <c r="B15" s="15"/>
      <c r="C15" s="138"/>
      <c r="D15" s="14"/>
      <c r="E15" s="243"/>
      <c r="F15" s="232" t="str">
        <f t="shared" si="2"/>
        <v/>
      </c>
      <c r="G15" s="233">
        <f>IF(E15=0,0,(#REF!-YEAR($E15))*12+#REF!-MONTH($E15)+(#REF!-DAY($E15))/30)</f>
        <v>0</v>
      </c>
      <c r="H15" s="17"/>
      <c r="I15" s="243"/>
      <c r="J15" s="17"/>
      <c r="K15" s="349"/>
      <c r="L15" s="56"/>
      <c r="M15" s="39" t="str">
        <f t="shared" si="0"/>
        <v/>
      </c>
      <c r="N15" s="56" t="str">
        <f t="shared" si="1"/>
        <v/>
      </c>
      <c r="O15" s="325"/>
    </row>
    <row r="16" customHeight="1" spans="1:15">
      <c r="A16" s="14"/>
      <c r="B16" s="15"/>
      <c r="C16" s="138"/>
      <c r="D16" s="14"/>
      <c r="E16" s="243"/>
      <c r="F16" s="232" t="str">
        <f t="shared" si="2"/>
        <v/>
      </c>
      <c r="G16" s="233">
        <f>IF(E16=0,0,(#REF!-YEAR($E16))*12+#REF!-MONTH($E16)+(#REF!-DAY($E16))/30)</f>
        <v>0</v>
      </c>
      <c r="H16" s="17"/>
      <c r="I16" s="243"/>
      <c r="J16" s="17"/>
      <c r="K16" s="349"/>
      <c r="L16" s="56"/>
      <c r="M16" s="39" t="str">
        <f t="shared" si="0"/>
        <v/>
      </c>
      <c r="N16" s="56" t="str">
        <f t="shared" si="1"/>
        <v/>
      </c>
      <c r="O16" s="325"/>
    </row>
    <row r="17" customHeight="1" spans="1:15">
      <c r="A17" s="14"/>
      <c r="B17" s="15"/>
      <c r="C17" s="138"/>
      <c r="D17" s="14"/>
      <c r="E17" s="243"/>
      <c r="F17" s="232" t="str">
        <f t="shared" si="2"/>
        <v/>
      </c>
      <c r="G17" s="233">
        <f>IF(E17=0,0,(#REF!-YEAR($E17))*12+#REF!-MONTH($E17)+(#REF!-DAY($E17))/30)</f>
        <v>0</v>
      </c>
      <c r="H17" s="17"/>
      <c r="I17" s="243"/>
      <c r="J17" s="17"/>
      <c r="K17" s="349"/>
      <c r="L17" s="56"/>
      <c r="M17" s="39" t="str">
        <f t="shared" si="0"/>
        <v/>
      </c>
      <c r="N17" s="56" t="str">
        <f t="shared" si="1"/>
        <v/>
      </c>
      <c r="O17" s="325"/>
    </row>
    <row r="18" customHeight="1" spans="1:15">
      <c r="A18" s="14"/>
      <c r="B18" s="15"/>
      <c r="C18" s="138"/>
      <c r="D18" s="14"/>
      <c r="E18" s="243"/>
      <c r="F18" s="232" t="str">
        <f t="shared" si="2"/>
        <v/>
      </c>
      <c r="G18" s="233">
        <f>IF(E18=0,0,(#REF!-YEAR($E18))*12+#REF!-MONTH($E18)+(#REF!-DAY($E18))/30)</f>
        <v>0</v>
      </c>
      <c r="H18" s="17"/>
      <c r="I18" s="243"/>
      <c r="J18" s="17"/>
      <c r="K18" s="349"/>
      <c r="L18" s="56"/>
      <c r="M18" s="39" t="str">
        <f t="shared" si="0"/>
        <v/>
      </c>
      <c r="N18" s="56" t="str">
        <f t="shared" si="1"/>
        <v/>
      </c>
      <c r="O18" s="325"/>
    </row>
    <row r="19" customHeight="1" spans="1:15">
      <c r="A19" s="14"/>
      <c r="B19" s="15"/>
      <c r="C19" s="138"/>
      <c r="D19" s="14"/>
      <c r="E19" s="243"/>
      <c r="F19" s="232" t="str">
        <f t="shared" si="2"/>
        <v/>
      </c>
      <c r="G19" s="233">
        <f>IF(E19=0,0,(#REF!-YEAR($E19))*12+#REF!-MONTH($E19)+(#REF!-DAY($E19))/30)</f>
        <v>0</v>
      </c>
      <c r="H19" s="17"/>
      <c r="I19" s="243"/>
      <c r="J19" s="17"/>
      <c r="K19" s="349"/>
      <c r="L19" s="56"/>
      <c r="M19" s="39" t="str">
        <f t="shared" si="0"/>
        <v/>
      </c>
      <c r="N19" s="56" t="str">
        <f t="shared" si="1"/>
        <v/>
      </c>
      <c r="O19" s="325"/>
    </row>
    <row r="20" customHeight="1" spans="1:15">
      <c r="A20" s="14"/>
      <c r="B20" s="15"/>
      <c r="C20" s="138"/>
      <c r="D20" s="14"/>
      <c r="E20" s="243"/>
      <c r="F20" s="232" t="str">
        <f t="shared" si="2"/>
        <v/>
      </c>
      <c r="G20" s="233">
        <f>IF(E20=0,0,(#REF!-YEAR($E20))*12+#REF!-MONTH($E20)+(#REF!-DAY($E20))/30)</f>
        <v>0</v>
      </c>
      <c r="H20" s="17"/>
      <c r="I20" s="243"/>
      <c r="J20" s="17"/>
      <c r="K20" s="349"/>
      <c r="L20" s="56"/>
      <c r="M20" s="39" t="str">
        <f t="shared" si="0"/>
        <v/>
      </c>
      <c r="N20" s="56" t="str">
        <f t="shared" si="1"/>
        <v/>
      </c>
      <c r="O20" s="325"/>
    </row>
    <row r="21" customHeight="1" spans="1:15">
      <c r="A21" s="14"/>
      <c r="B21" s="15"/>
      <c r="C21" s="138"/>
      <c r="D21" s="14"/>
      <c r="E21" s="243"/>
      <c r="F21" s="232" t="str">
        <f t="shared" si="2"/>
        <v/>
      </c>
      <c r="G21" s="233">
        <f>IF(E21=0,0,(#REF!-YEAR($E21))*12+#REF!-MONTH($E21)+(#REF!-DAY($E21))/30)</f>
        <v>0</v>
      </c>
      <c r="H21" s="17"/>
      <c r="I21" s="243"/>
      <c r="J21" s="17"/>
      <c r="K21" s="349"/>
      <c r="L21" s="56"/>
      <c r="M21" s="39" t="str">
        <f t="shared" si="0"/>
        <v/>
      </c>
      <c r="N21" s="56" t="str">
        <f t="shared" si="1"/>
        <v/>
      </c>
      <c r="O21" s="325"/>
    </row>
    <row r="22" customHeight="1" spans="1:15">
      <c r="A22" s="14"/>
      <c r="B22" s="15"/>
      <c r="C22" s="138"/>
      <c r="D22" s="14"/>
      <c r="E22" s="243"/>
      <c r="F22" s="232" t="str">
        <f t="shared" si="2"/>
        <v/>
      </c>
      <c r="G22" s="233">
        <f>IF(E22=0,0,(#REF!-YEAR($E22))*12+#REF!-MONTH($E22)+(#REF!-DAY($E22))/30)</f>
        <v>0</v>
      </c>
      <c r="H22" s="17"/>
      <c r="I22" s="243"/>
      <c r="J22" s="17"/>
      <c r="K22" s="349"/>
      <c r="L22" s="56"/>
      <c r="M22" s="39" t="str">
        <f t="shared" si="0"/>
        <v/>
      </c>
      <c r="N22" s="56" t="str">
        <f t="shared" si="1"/>
        <v/>
      </c>
      <c r="O22" s="325"/>
    </row>
    <row r="23" customHeight="1" spans="1:15">
      <c r="A23" s="14"/>
      <c r="B23" s="15"/>
      <c r="C23" s="138"/>
      <c r="D23" s="14"/>
      <c r="E23" s="243"/>
      <c r="F23" s="232" t="str">
        <f t="shared" si="2"/>
        <v/>
      </c>
      <c r="G23" s="233">
        <f>IF(E23=0,0,(#REF!-YEAR($E23))*12+#REF!-MONTH($E23)+(#REF!-DAY($E23))/30)</f>
        <v>0</v>
      </c>
      <c r="H23" s="17"/>
      <c r="I23" s="243"/>
      <c r="J23" s="17"/>
      <c r="K23" s="349"/>
      <c r="L23" s="56"/>
      <c r="M23" s="39" t="str">
        <f t="shared" si="0"/>
        <v/>
      </c>
      <c r="N23" s="56" t="str">
        <f t="shared" si="1"/>
        <v/>
      </c>
      <c r="O23" s="325"/>
    </row>
    <row r="24" customHeight="1" spans="1:15">
      <c r="A24" s="14"/>
      <c r="B24" s="15"/>
      <c r="C24" s="138"/>
      <c r="D24" s="14"/>
      <c r="E24" s="243"/>
      <c r="F24" s="232" t="str">
        <f t="shared" si="2"/>
        <v/>
      </c>
      <c r="G24" s="233">
        <f>IF(E24=0,0,(#REF!-YEAR($E24))*12+#REF!-MONTH($E24)+(#REF!-DAY($E24))/30)</f>
        <v>0</v>
      </c>
      <c r="H24" s="17"/>
      <c r="I24" s="243"/>
      <c r="J24" s="17"/>
      <c r="K24" s="349"/>
      <c r="L24" s="56"/>
      <c r="M24" s="39" t="str">
        <f t="shared" si="0"/>
        <v/>
      </c>
      <c r="N24" s="56" t="str">
        <f t="shared" si="1"/>
        <v/>
      </c>
      <c r="O24" s="325"/>
    </row>
    <row r="25" customHeight="1" spans="1:15">
      <c r="A25" s="14"/>
      <c r="B25" s="15"/>
      <c r="C25" s="138"/>
      <c r="D25" s="14"/>
      <c r="E25" s="243"/>
      <c r="F25" s="232" t="str">
        <f t="shared" si="2"/>
        <v/>
      </c>
      <c r="G25" s="233">
        <f>IF(E25=0,0,(#REF!-YEAR($E25))*12+#REF!-MONTH($E25)+(#REF!-DAY($E25))/30)</f>
        <v>0</v>
      </c>
      <c r="H25" s="17"/>
      <c r="I25" s="243"/>
      <c r="J25" s="17"/>
      <c r="K25" s="349"/>
      <c r="L25" s="56"/>
      <c r="M25" s="39" t="str">
        <f t="shared" si="0"/>
        <v/>
      </c>
      <c r="N25" s="56" t="str">
        <f t="shared" si="1"/>
        <v/>
      </c>
      <c r="O25" s="325"/>
    </row>
    <row r="26" customHeight="1" spans="1:15">
      <c r="A26" s="20" t="s">
        <v>329</v>
      </c>
      <c r="B26" s="21"/>
      <c r="C26" s="21"/>
      <c r="D26" s="14"/>
      <c r="E26" s="234"/>
      <c r="F26" s="17"/>
      <c r="G26" s="234"/>
      <c r="H26" s="17">
        <f>SUM(H8:H25)</f>
        <v>0</v>
      </c>
      <c r="I26" s="243"/>
      <c r="J26" s="17"/>
      <c r="K26" s="349">
        <f>SUM(K8:K25)</f>
        <v>0</v>
      </c>
      <c r="L26" s="19">
        <f>SUM(L8:L25)</f>
        <v>0</v>
      </c>
      <c r="M26" s="19">
        <f>SUM(M8:M25)</f>
        <v>0</v>
      </c>
      <c r="N26" s="56" t="str">
        <f t="shared" si="1"/>
        <v/>
      </c>
      <c r="O26" s="325"/>
    </row>
    <row r="27" customHeight="1" spans="1:15">
      <c r="A27" s="20" t="s">
        <v>366</v>
      </c>
      <c r="B27" s="21"/>
      <c r="C27" s="21"/>
      <c r="D27" s="14"/>
      <c r="E27" s="234"/>
      <c r="F27" s="17"/>
      <c r="G27" s="234"/>
      <c r="H27" s="17"/>
      <c r="I27" s="243"/>
      <c r="J27" s="17"/>
      <c r="K27" s="349"/>
      <c r="L27" s="19"/>
      <c r="M27" s="19"/>
      <c r="N27" s="56" t="str">
        <f t="shared" si="1"/>
        <v/>
      </c>
      <c r="O27" s="325"/>
    </row>
    <row r="28" customHeight="1" spans="1:15">
      <c r="A28" s="20" t="s">
        <v>343</v>
      </c>
      <c r="B28" s="21"/>
      <c r="C28" s="21"/>
      <c r="D28" s="18"/>
      <c r="E28" s="234"/>
      <c r="F28" s="17"/>
      <c r="G28" s="234"/>
      <c r="H28" s="17">
        <f>H26-H27</f>
        <v>0</v>
      </c>
      <c r="I28" s="243"/>
      <c r="J28" s="17"/>
      <c r="K28" s="349">
        <f>K26-K27</f>
        <v>0</v>
      </c>
      <c r="L28" s="19">
        <f>L26-L27</f>
        <v>0</v>
      </c>
      <c r="M28" s="19">
        <f>M26-M27</f>
        <v>0</v>
      </c>
      <c r="N28" s="56" t="str">
        <f t="shared" si="1"/>
        <v/>
      </c>
      <c r="O28" s="325"/>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45" t="s">
        <v>344</v>
      </c>
      <c r="C31" s="346"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944444444444"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37" t="s">
        <v>39</v>
      </c>
      <c r="C7" s="48">
        <f>原材料!G228</f>
        <v>0</v>
      </c>
      <c r="D7" s="49">
        <f>原材料!J228</f>
        <v>0</v>
      </c>
      <c r="E7" s="50" t="str">
        <f>IF(D7-C7&lt;&gt;0,D7-C7,IF(C7&lt;&gt;0,0,""))</f>
        <v/>
      </c>
      <c r="F7" s="51" t="str">
        <f>IF(C7=0,"",(D7-C7)/C7*100)</f>
        <v/>
      </c>
    </row>
    <row r="8" customHeight="1" spans="1:6">
      <c r="A8" s="46" t="s">
        <v>370</v>
      </c>
      <c r="B8" s="337" t="s">
        <v>40</v>
      </c>
      <c r="C8" s="48">
        <f>'材料采购（在途物资）'!F28</f>
        <v>0</v>
      </c>
      <c r="D8" s="49">
        <f>'材料采购（在途物资）'!I28</f>
        <v>0</v>
      </c>
      <c r="E8" s="50" t="str">
        <f t="shared" ref="E8:E22" si="0">IF(D8-C8&lt;&gt;0,D8-C8,IF(C8&lt;&gt;0,0,""))</f>
        <v/>
      </c>
      <c r="F8" s="51" t="str">
        <f t="shared" ref="F8:F22" si="1">IF(C8=0,"",(D8-C8)/C8*100)</f>
        <v/>
      </c>
    </row>
    <row r="9" customHeight="1" spans="1:6">
      <c r="A9" s="338" t="s">
        <v>371</v>
      </c>
      <c r="B9" s="337" t="s">
        <v>372</v>
      </c>
      <c r="C9" s="339">
        <f>在库低值易耗品!F28</f>
        <v>0</v>
      </c>
      <c r="D9" s="340">
        <f>在库低值易耗品!I28</f>
        <v>0</v>
      </c>
      <c r="E9" s="50" t="str">
        <f t="shared" si="0"/>
        <v/>
      </c>
      <c r="F9" s="51" t="str">
        <f t="shared" si="1"/>
        <v/>
      </c>
    </row>
    <row r="10" customHeight="1" spans="1:6">
      <c r="A10" s="338" t="s">
        <v>373</v>
      </c>
      <c r="B10" s="337" t="s">
        <v>374</v>
      </c>
      <c r="C10" s="339">
        <f>包装物!H28</f>
        <v>0</v>
      </c>
      <c r="D10" s="340">
        <f>包装物!M28</f>
        <v>0</v>
      </c>
      <c r="E10" s="50" t="str">
        <f t="shared" si="0"/>
        <v/>
      </c>
      <c r="F10" s="51" t="str">
        <f t="shared" si="1"/>
        <v/>
      </c>
    </row>
    <row r="11" customHeight="1" spans="1:6">
      <c r="A11" s="338" t="s">
        <v>375</v>
      </c>
      <c r="B11" s="337" t="s">
        <v>46</v>
      </c>
      <c r="C11" s="339">
        <f>委托加工材料!G28</f>
        <v>0</v>
      </c>
      <c r="D11" s="340">
        <f>委托加工材料!J28</f>
        <v>0</v>
      </c>
      <c r="E11" s="50" t="str">
        <f t="shared" si="0"/>
        <v/>
      </c>
      <c r="F11" s="51" t="str">
        <f t="shared" si="1"/>
        <v/>
      </c>
    </row>
    <row r="12" customHeight="1" spans="1:6">
      <c r="A12" s="338" t="s">
        <v>376</v>
      </c>
      <c r="B12" s="337" t="s">
        <v>377</v>
      </c>
      <c r="C12" s="339">
        <f>'产成品（库存商品）'!F28</f>
        <v>0</v>
      </c>
      <c r="D12" s="340">
        <f>'产成品（库存商品）'!I28</f>
        <v>0</v>
      </c>
      <c r="E12" s="50" t="str">
        <f t="shared" si="0"/>
        <v/>
      </c>
      <c r="F12" s="51" t="str">
        <f t="shared" si="1"/>
        <v/>
      </c>
    </row>
    <row r="13" customHeight="1" spans="1:6">
      <c r="A13" s="338" t="s">
        <v>378</v>
      </c>
      <c r="B13" s="337" t="s">
        <v>379</v>
      </c>
      <c r="C13" s="339">
        <f>开发产品!Y28</f>
        <v>0</v>
      </c>
      <c r="D13" s="340">
        <f>开发产品!Z28</f>
        <v>0</v>
      </c>
      <c r="E13" s="50" t="str">
        <f t="shared" si="0"/>
        <v/>
      </c>
      <c r="F13" s="51" t="str">
        <f t="shared" si="1"/>
        <v/>
      </c>
    </row>
    <row r="14" customHeight="1" spans="1:6">
      <c r="A14" s="338" t="s">
        <v>380</v>
      </c>
      <c r="B14" s="337" t="s">
        <v>381</v>
      </c>
      <c r="C14" s="339">
        <f>出租开发产品!Y28</f>
        <v>0</v>
      </c>
      <c r="D14" s="339">
        <f>出租开发产品!Z28</f>
        <v>0</v>
      </c>
      <c r="E14" s="50" t="str">
        <f t="shared" si="0"/>
        <v/>
      </c>
      <c r="F14" s="51" t="str">
        <f t="shared" si="1"/>
        <v/>
      </c>
    </row>
    <row r="15" customHeight="1" spans="1:6">
      <c r="A15" s="338" t="s">
        <v>382</v>
      </c>
      <c r="B15" s="337" t="s">
        <v>383</v>
      </c>
      <c r="C15" s="339">
        <f>'在产品（自制半成品）'!F28</f>
        <v>0</v>
      </c>
      <c r="D15" s="340">
        <f>'在产品（自制半成品）'!I28</f>
        <v>0</v>
      </c>
      <c r="E15" s="50" t="str">
        <f t="shared" si="0"/>
        <v/>
      </c>
      <c r="F15" s="51" t="str">
        <f t="shared" si="1"/>
        <v/>
      </c>
    </row>
    <row r="16" customHeight="1" spans="1:6">
      <c r="A16" s="338" t="s">
        <v>384</v>
      </c>
      <c r="B16" s="337" t="s">
        <v>385</v>
      </c>
      <c r="C16" s="339">
        <f>开发成本!AB28</f>
        <v>0</v>
      </c>
      <c r="D16" s="340">
        <f>开发成本!AC28</f>
        <v>0</v>
      </c>
      <c r="E16" s="50" t="str">
        <f t="shared" si="0"/>
        <v/>
      </c>
      <c r="F16" s="51" t="str">
        <f t="shared" si="1"/>
        <v/>
      </c>
    </row>
    <row r="17" customHeight="1" spans="1:6">
      <c r="A17" s="338" t="s">
        <v>386</v>
      </c>
      <c r="B17" s="337" t="s">
        <v>57</v>
      </c>
      <c r="C17" s="339">
        <f>发出商品!G28</f>
        <v>0</v>
      </c>
      <c r="D17" s="340">
        <f>发出商品!J28</f>
        <v>0</v>
      </c>
      <c r="E17" s="50" t="str">
        <f t="shared" si="0"/>
        <v/>
      </c>
      <c r="F17" s="51" t="str">
        <f t="shared" si="1"/>
        <v/>
      </c>
    </row>
    <row r="18" customHeight="1" spans="1:6">
      <c r="A18" s="338" t="s">
        <v>387</v>
      </c>
      <c r="B18" s="337" t="s">
        <v>58</v>
      </c>
      <c r="C18" s="339">
        <f>在用低值易耗品!J219</f>
        <v>0</v>
      </c>
      <c r="D18" s="340">
        <f>在用低值易耗品!N219</f>
        <v>0</v>
      </c>
      <c r="E18" s="50" t="str">
        <f t="shared" si="0"/>
        <v/>
      </c>
      <c r="F18" s="51" t="str">
        <f t="shared" si="1"/>
        <v/>
      </c>
    </row>
    <row r="19" customHeight="1" spans="1:6">
      <c r="A19" s="338" t="s">
        <v>388</v>
      </c>
      <c r="B19" s="337" t="s">
        <v>59</v>
      </c>
      <c r="C19" s="339">
        <f>委托代销商品!G28</f>
        <v>0</v>
      </c>
      <c r="D19" s="340">
        <f>委托代销商品!J28</f>
        <v>0</v>
      </c>
      <c r="E19" s="50" t="str">
        <f t="shared" si="0"/>
        <v/>
      </c>
      <c r="F19" s="51" t="str">
        <f t="shared" si="1"/>
        <v/>
      </c>
    </row>
    <row r="20" customHeight="1" spans="1:6">
      <c r="A20" s="338" t="s">
        <v>389</v>
      </c>
      <c r="B20" s="337" t="s">
        <v>60</v>
      </c>
      <c r="C20" s="339">
        <f>受托代销商品!G28</f>
        <v>0</v>
      </c>
      <c r="D20" s="340">
        <f>受托代销商品!J28</f>
        <v>0</v>
      </c>
      <c r="E20" s="50" t="str">
        <f t="shared" si="0"/>
        <v/>
      </c>
      <c r="F20" s="51" t="str">
        <f t="shared" si="1"/>
        <v/>
      </c>
    </row>
    <row r="21" customHeight="1" spans="1:6">
      <c r="A21" s="338" t="s">
        <v>390</v>
      </c>
      <c r="B21" s="337" t="s">
        <v>61</v>
      </c>
      <c r="C21" s="339">
        <f>未结算工程!K28</f>
        <v>0</v>
      </c>
      <c r="D21" s="340">
        <f>未结算工程!L28</f>
        <v>0</v>
      </c>
      <c r="E21" s="50" t="str">
        <f t="shared" si="0"/>
        <v/>
      </c>
      <c r="F21" s="51" t="str">
        <f t="shared" si="1"/>
        <v/>
      </c>
    </row>
    <row r="22" customHeight="1" spans="1:6">
      <c r="A22" s="46" t="s">
        <v>391</v>
      </c>
      <c r="B22" s="337" t="s">
        <v>62</v>
      </c>
      <c r="C22" s="48">
        <f>周转材料!L28</f>
        <v>0</v>
      </c>
      <c r="D22" s="49">
        <f>周转材料!P28</f>
        <v>0</v>
      </c>
      <c r="E22" s="50" t="str">
        <f t="shared" si="0"/>
        <v/>
      </c>
      <c r="F22" s="51" t="str">
        <f t="shared" si="1"/>
        <v/>
      </c>
    </row>
    <row r="23" customHeight="1" spans="1:6">
      <c r="A23" s="338"/>
      <c r="B23" s="337"/>
      <c r="C23" s="339"/>
      <c r="D23" s="340"/>
      <c r="E23" s="340"/>
      <c r="F23" s="341"/>
    </row>
    <row r="24" customHeight="1" spans="1:6">
      <c r="A24" s="46"/>
      <c r="B24" s="342"/>
      <c r="C24" s="48"/>
      <c r="D24" s="49"/>
      <c r="E24" s="49"/>
      <c r="F24" s="53"/>
    </row>
    <row r="25" customHeight="1" spans="1:6">
      <c r="A25" s="52"/>
      <c r="B25" s="342"/>
      <c r="C25" s="48"/>
      <c r="D25" s="49"/>
      <c r="E25" s="49"/>
      <c r="F25" s="53"/>
    </row>
    <row r="26" customHeight="1" spans="1:6">
      <c r="A26" s="46" t="s">
        <v>263</v>
      </c>
      <c r="B26" s="343" t="s">
        <v>392</v>
      </c>
      <c r="C26" s="48">
        <f>SUM(C7:C25)</f>
        <v>0</v>
      </c>
      <c r="D26" s="49">
        <f>SUM(D7:D25)</f>
        <v>0</v>
      </c>
      <c r="E26" s="50" t="str">
        <f>IF(D26-C26&lt;&gt;0,D26-C26,IF(C26&lt;&gt;0,0,""))</f>
        <v/>
      </c>
      <c r="F26" s="51" t="str">
        <f>IF(C26=0,"",(D26-C26)/C26*100)</f>
        <v/>
      </c>
    </row>
    <row r="27" customHeight="1" spans="1:6">
      <c r="A27" s="46" t="s">
        <v>263</v>
      </c>
      <c r="B27" s="343" t="s">
        <v>393</v>
      </c>
      <c r="C27" s="48"/>
      <c r="D27" s="49">
        <v>0</v>
      </c>
      <c r="E27" s="50" t="str">
        <f>IF(D27-C27&lt;&gt;0,D27-C27,IF(C27&lt;&gt;0,0,""))</f>
        <v/>
      </c>
      <c r="F27" s="51" t="str">
        <f>IF(C27=0,"",(D27-C27)/C27*100)</f>
        <v/>
      </c>
    </row>
    <row r="28" customHeight="1" spans="1:6">
      <c r="A28" s="46" t="s">
        <v>263</v>
      </c>
      <c r="B28" s="343"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31" t="s">
        <v>126</v>
      </c>
      <c r="B1" s="24" t="s">
        <v>395</v>
      </c>
      <c r="C1" s="24"/>
      <c r="D1" s="24"/>
      <c r="E1" s="3"/>
      <c r="F1" s="3"/>
      <c r="G1" s="3"/>
      <c r="H1" s="4"/>
      <c r="I1" s="4"/>
      <c r="J1" s="4"/>
      <c r="K1" s="4"/>
      <c r="L1" s="4"/>
      <c r="M1" s="4"/>
      <c r="N1" s="4"/>
      <c r="O1" s="4"/>
      <c r="P1" s="323"/>
      <c r="Q1" s="323"/>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54"/>
      <c r="F5" s="254"/>
      <c r="G5" s="254"/>
      <c r="H5" s="10"/>
      <c r="I5" s="10"/>
      <c r="J5" s="10"/>
      <c r="K5" s="10"/>
      <c r="L5" s="10"/>
      <c r="M5" s="10"/>
      <c r="N5" s="10"/>
      <c r="O5" s="10"/>
      <c r="P5" s="324" t="s">
        <v>159</v>
      </c>
      <c r="Q5" s="6"/>
    </row>
    <row r="6" ht="18" customHeight="1" spans="1:17">
      <c r="A6" s="12" t="s">
        <v>161</v>
      </c>
      <c r="B6" s="12" t="s">
        <v>398</v>
      </c>
      <c r="C6" s="78" t="s">
        <v>399</v>
      </c>
      <c r="D6" s="78" t="s">
        <v>400</v>
      </c>
      <c r="E6" s="12" t="s">
        <v>196</v>
      </c>
      <c r="F6" s="12"/>
      <c r="G6" s="58"/>
      <c r="H6" s="332"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30" t="s">
        <v>407</v>
      </c>
      <c r="H7" s="332"/>
      <c r="I7" s="12" t="s">
        <v>408</v>
      </c>
      <c r="J7" s="12" t="s">
        <v>407</v>
      </c>
      <c r="K7" s="12"/>
      <c r="L7" s="79"/>
      <c r="M7" s="12"/>
      <c r="N7" s="12"/>
      <c r="O7" s="12"/>
      <c r="P7" s="12"/>
      <c r="Q7" s="6"/>
    </row>
    <row r="8" customHeight="1" spans="1:17">
      <c r="A8" s="137" t="str">
        <f>IF(C8="","",SUBTOTAL(103,$C$7:$C8))</f>
        <v/>
      </c>
      <c r="B8" s="333"/>
      <c r="C8" s="139"/>
      <c r="D8" s="81"/>
      <c r="E8" s="119"/>
      <c r="F8" s="17" t="str">
        <f>IF(E8=0,"",G8/E8)</f>
        <v/>
      </c>
      <c r="G8" s="289"/>
      <c r="H8" s="257"/>
      <c r="I8" s="17"/>
      <c r="J8" s="17"/>
      <c r="K8" s="39" t="str">
        <f>IF(J8-G8&lt;&gt;0,J8-G8,IF(G8&lt;&gt;0,0,""))</f>
        <v/>
      </c>
      <c r="L8" s="56" t="str">
        <f>IF(G8=0,"",(J8-G8)/G8*100)</f>
        <v/>
      </c>
      <c r="M8" s="333"/>
      <c r="N8" s="333"/>
      <c r="O8" s="333"/>
      <c r="P8" s="335"/>
      <c r="Q8" s="6"/>
    </row>
    <row r="9" customHeight="1" spans="1:17">
      <c r="A9" s="137" t="str">
        <f>IF(C9="","",SUBTOTAL(103,$C$7:$C9))</f>
        <v/>
      </c>
      <c r="B9" s="333"/>
      <c r="C9" s="139"/>
      <c r="D9" s="81"/>
      <c r="E9" s="334"/>
      <c r="F9" s="17" t="str">
        <f>IF(E9=0,"",G9/E9)</f>
        <v/>
      </c>
      <c r="G9" s="289"/>
      <c r="H9" s="257"/>
      <c r="I9" s="17"/>
      <c r="J9" s="17"/>
      <c r="K9" s="39"/>
      <c r="L9" s="56"/>
      <c r="M9" s="139"/>
      <c r="N9" s="139"/>
      <c r="O9" s="139"/>
      <c r="P9" s="335"/>
      <c r="Q9" s="6"/>
    </row>
    <row r="10" customHeight="1" spans="1:17">
      <c r="A10" s="137" t="str">
        <f>IF(C10="","",SUBTOTAL(103,$C$7:$C10))</f>
        <v/>
      </c>
      <c r="B10" s="333"/>
      <c r="C10" s="139"/>
      <c r="D10" s="81"/>
      <c r="E10" s="119"/>
      <c r="F10" s="17" t="str">
        <f>IF(E10=0,"",G10/E10)</f>
        <v/>
      </c>
      <c r="G10" s="289"/>
      <c r="H10" s="257"/>
      <c r="I10" s="17"/>
      <c r="J10" s="17"/>
      <c r="K10" s="39" t="str">
        <f t="shared" ref="K10:K72" si="0">IF(J10-G10&lt;&gt;0,J10-G10,IF(G10&lt;&gt;0,0,""))</f>
        <v/>
      </c>
      <c r="L10" s="56" t="str">
        <f t="shared" ref="L10:L72" si="1">IF(G10=0,"",(J10-G10)/G10*100)</f>
        <v/>
      </c>
      <c r="M10" s="333"/>
      <c r="N10" s="333"/>
      <c r="O10" s="333"/>
      <c r="P10" s="335"/>
      <c r="Q10" s="6"/>
    </row>
    <row r="11" customHeight="1" spans="1:17">
      <c r="A11" s="137" t="str">
        <f>IF(C11="","",SUBTOTAL(103,$C$7:$C11))</f>
        <v/>
      </c>
      <c r="B11" s="333"/>
      <c r="C11" s="139"/>
      <c r="D11" s="81"/>
      <c r="E11" s="119"/>
      <c r="F11" s="17" t="str">
        <f>IF(E11=0,"",G11/E11)</f>
        <v/>
      </c>
      <c r="G11" s="289"/>
      <c r="H11" s="257"/>
      <c r="I11" s="17"/>
      <c r="J11" s="17"/>
      <c r="K11" s="39" t="str">
        <f t="shared" si="0"/>
        <v/>
      </c>
      <c r="L11" s="56" t="str">
        <f t="shared" si="1"/>
        <v/>
      </c>
      <c r="M11" s="333"/>
      <c r="N11" s="333"/>
      <c r="O11" s="333"/>
      <c r="P11" s="335"/>
      <c r="Q11" s="6"/>
    </row>
    <row r="12" customHeight="1" spans="1:17">
      <c r="A12" s="137" t="str">
        <f>IF(C12="","",SUBTOTAL(103,$C$7:$C12))</f>
        <v/>
      </c>
      <c r="B12" s="333"/>
      <c r="C12" s="139"/>
      <c r="D12" s="81"/>
      <c r="E12" s="119"/>
      <c r="F12" s="17" t="str">
        <f t="shared" ref="F12:F27" si="2">IF(E12=0,"",G12/E12)</f>
        <v/>
      </c>
      <c r="G12" s="289"/>
      <c r="H12" s="257"/>
      <c r="I12" s="17"/>
      <c r="J12" s="17"/>
      <c r="K12" s="39" t="str">
        <f t="shared" si="0"/>
        <v/>
      </c>
      <c r="L12" s="56" t="str">
        <f t="shared" si="1"/>
        <v/>
      </c>
      <c r="M12" s="333"/>
      <c r="N12" s="333"/>
      <c r="O12" s="333"/>
      <c r="P12" s="335"/>
      <c r="Q12" s="6"/>
    </row>
    <row r="13" customHeight="1" spans="1:17">
      <c r="A13" s="137" t="str">
        <f>IF(C13="","",SUBTOTAL(103,$C$7:$C13))</f>
        <v/>
      </c>
      <c r="B13" s="333"/>
      <c r="C13" s="139"/>
      <c r="D13" s="81"/>
      <c r="E13" s="119"/>
      <c r="F13" s="17" t="str">
        <f t="shared" si="2"/>
        <v/>
      </c>
      <c r="G13" s="289"/>
      <c r="H13" s="257"/>
      <c r="I13" s="17"/>
      <c r="J13" s="17"/>
      <c r="K13" s="39" t="str">
        <f t="shared" si="0"/>
        <v/>
      </c>
      <c r="L13" s="56" t="str">
        <f t="shared" si="1"/>
        <v/>
      </c>
      <c r="M13" s="333"/>
      <c r="N13" s="333"/>
      <c r="O13" s="333"/>
      <c r="P13" s="335"/>
      <c r="Q13" s="6"/>
    </row>
    <row r="14" customHeight="1" spans="1:17">
      <c r="A14" s="137" t="str">
        <f>IF(C14="","",SUBTOTAL(103,$C$7:$C14))</f>
        <v/>
      </c>
      <c r="B14" s="333"/>
      <c r="C14" s="139"/>
      <c r="D14" s="81"/>
      <c r="E14" s="119"/>
      <c r="F14" s="17" t="str">
        <f t="shared" si="2"/>
        <v/>
      </c>
      <c r="G14" s="289"/>
      <c r="H14" s="257"/>
      <c r="I14" s="17"/>
      <c r="J14" s="17"/>
      <c r="K14" s="39" t="str">
        <f t="shared" si="0"/>
        <v/>
      </c>
      <c r="L14" s="56" t="str">
        <f t="shared" si="1"/>
        <v/>
      </c>
      <c r="M14" s="333"/>
      <c r="N14" s="333"/>
      <c r="O14" s="333"/>
      <c r="P14" s="335"/>
      <c r="Q14" s="336"/>
    </row>
    <row r="15" customHeight="1" spans="1:17">
      <c r="A15" s="137" t="str">
        <f>IF(C15="","",SUBTOTAL(103,$C$7:$C15))</f>
        <v/>
      </c>
      <c r="B15" s="333"/>
      <c r="C15" s="139"/>
      <c r="D15" s="81"/>
      <c r="E15" s="119"/>
      <c r="F15" s="17" t="str">
        <f t="shared" si="2"/>
        <v/>
      </c>
      <c r="G15" s="289"/>
      <c r="H15" s="257"/>
      <c r="I15" s="17"/>
      <c r="J15" s="17"/>
      <c r="K15" s="39" t="str">
        <f t="shared" si="0"/>
        <v/>
      </c>
      <c r="L15" s="56" t="str">
        <f t="shared" si="1"/>
        <v/>
      </c>
      <c r="M15" s="333"/>
      <c r="N15" s="333"/>
      <c r="O15" s="333"/>
      <c r="P15" s="335"/>
      <c r="Q15" s="336"/>
    </row>
    <row r="16" customHeight="1" spans="1:17">
      <c r="A16" s="137" t="str">
        <f>IF(C16="","",SUBTOTAL(103,$C$7:$C16))</f>
        <v/>
      </c>
      <c r="B16" s="333"/>
      <c r="C16" s="139"/>
      <c r="D16" s="81"/>
      <c r="E16" s="119"/>
      <c r="F16" s="17" t="str">
        <f t="shared" si="2"/>
        <v/>
      </c>
      <c r="G16" s="289"/>
      <c r="H16" s="257"/>
      <c r="I16" s="17"/>
      <c r="J16" s="17"/>
      <c r="K16" s="39" t="str">
        <f t="shared" si="0"/>
        <v/>
      </c>
      <c r="L16" s="56" t="str">
        <f t="shared" si="1"/>
        <v/>
      </c>
      <c r="M16" s="333"/>
      <c r="N16" s="333"/>
      <c r="O16" s="333"/>
      <c r="P16" s="335"/>
      <c r="Q16" s="336"/>
    </row>
    <row r="17" customHeight="1" spans="1:17">
      <c r="A17" s="137" t="str">
        <f>IF(C17="","",SUBTOTAL(103,$C$7:$C17))</f>
        <v/>
      </c>
      <c r="B17" s="333"/>
      <c r="C17" s="139"/>
      <c r="D17" s="81"/>
      <c r="E17" s="119"/>
      <c r="F17" s="17" t="str">
        <f t="shared" si="2"/>
        <v/>
      </c>
      <c r="G17" s="289"/>
      <c r="H17" s="257"/>
      <c r="I17" s="17"/>
      <c r="J17" s="17"/>
      <c r="K17" s="39" t="str">
        <f t="shared" si="0"/>
        <v/>
      </c>
      <c r="L17" s="56" t="str">
        <f t="shared" si="1"/>
        <v/>
      </c>
      <c r="M17" s="333"/>
      <c r="N17" s="333"/>
      <c r="O17" s="333"/>
      <c r="P17" s="335"/>
      <c r="Q17" s="336"/>
    </row>
    <row r="18" customHeight="1" spans="1:17">
      <c r="A18" s="137" t="str">
        <f>IF(C18="","",SUBTOTAL(103,$C$7:$C18))</f>
        <v/>
      </c>
      <c r="B18" s="333"/>
      <c r="C18" s="139"/>
      <c r="D18" s="81"/>
      <c r="E18" s="119"/>
      <c r="F18" s="17" t="str">
        <f t="shared" si="2"/>
        <v/>
      </c>
      <c r="G18" s="289"/>
      <c r="H18" s="257"/>
      <c r="I18" s="17"/>
      <c r="J18" s="17"/>
      <c r="K18" s="39" t="str">
        <f t="shared" si="0"/>
        <v/>
      </c>
      <c r="L18" s="56" t="str">
        <f t="shared" si="1"/>
        <v/>
      </c>
      <c r="M18" s="333"/>
      <c r="N18" s="333"/>
      <c r="O18" s="333"/>
      <c r="P18" s="335"/>
      <c r="Q18" s="336"/>
    </row>
    <row r="19" customHeight="1" spans="1:17">
      <c r="A19" s="137" t="str">
        <f>IF(C19="","",SUBTOTAL(103,$C$7:$C19))</f>
        <v/>
      </c>
      <c r="B19" s="333"/>
      <c r="C19" s="139"/>
      <c r="D19" s="81"/>
      <c r="E19" s="119"/>
      <c r="F19" s="17" t="str">
        <f t="shared" si="2"/>
        <v/>
      </c>
      <c r="G19" s="289"/>
      <c r="H19" s="257"/>
      <c r="I19" s="17"/>
      <c r="J19" s="17"/>
      <c r="K19" s="39" t="str">
        <f t="shared" si="0"/>
        <v/>
      </c>
      <c r="L19" s="56" t="str">
        <f t="shared" si="1"/>
        <v/>
      </c>
      <c r="M19" s="333"/>
      <c r="N19" s="333"/>
      <c r="O19" s="333"/>
      <c r="P19" s="335"/>
      <c r="Q19" s="336"/>
    </row>
    <row r="20" customHeight="1" spans="1:17">
      <c r="A20" s="137" t="str">
        <f>IF(C20="","",SUBTOTAL(103,$C$7:$C20))</f>
        <v/>
      </c>
      <c r="B20" s="333"/>
      <c r="C20" s="139"/>
      <c r="D20" s="81"/>
      <c r="E20" s="119"/>
      <c r="F20" s="17" t="str">
        <f t="shared" si="2"/>
        <v/>
      </c>
      <c r="G20" s="289"/>
      <c r="H20" s="257"/>
      <c r="I20" s="17"/>
      <c r="J20" s="17"/>
      <c r="K20" s="39" t="str">
        <f t="shared" si="0"/>
        <v/>
      </c>
      <c r="L20" s="56" t="str">
        <f t="shared" si="1"/>
        <v/>
      </c>
      <c r="M20" s="333"/>
      <c r="N20" s="333"/>
      <c r="O20" s="333"/>
      <c r="P20" s="335"/>
      <c r="Q20" s="336"/>
    </row>
    <row r="21" customHeight="1" spans="1:17">
      <c r="A21" s="137" t="str">
        <f>IF(C21="","",SUBTOTAL(103,$C$7:$C21))</f>
        <v/>
      </c>
      <c r="B21" s="333"/>
      <c r="C21" s="139"/>
      <c r="D21" s="81"/>
      <c r="E21" s="119"/>
      <c r="F21" s="17" t="str">
        <f t="shared" si="2"/>
        <v/>
      </c>
      <c r="G21" s="289"/>
      <c r="H21" s="257"/>
      <c r="I21" s="17"/>
      <c r="J21" s="17"/>
      <c r="K21" s="39" t="str">
        <f t="shared" si="0"/>
        <v/>
      </c>
      <c r="L21" s="56" t="str">
        <f t="shared" si="1"/>
        <v/>
      </c>
      <c r="M21" s="333"/>
      <c r="N21" s="333"/>
      <c r="O21" s="333"/>
      <c r="P21" s="335"/>
      <c r="Q21" s="336"/>
    </row>
    <row r="22" customHeight="1" spans="1:17">
      <c r="A22" s="137" t="str">
        <f>IF(C22="","",SUBTOTAL(103,$C$7:$C22))</f>
        <v/>
      </c>
      <c r="B22" s="333"/>
      <c r="C22" s="139"/>
      <c r="D22" s="81"/>
      <c r="E22" s="119"/>
      <c r="F22" s="17" t="str">
        <f t="shared" si="2"/>
        <v/>
      </c>
      <c r="G22" s="289"/>
      <c r="H22" s="257"/>
      <c r="I22" s="17"/>
      <c r="J22" s="17"/>
      <c r="K22" s="39" t="str">
        <f t="shared" si="0"/>
        <v/>
      </c>
      <c r="L22" s="56" t="str">
        <f t="shared" si="1"/>
        <v/>
      </c>
      <c r="M22" s="333"/>
      <c r="N22" s="333"/>
      <c r="O22" s="333"/>
      <c r="P22" s="335"/>
      <c r="Q22" s="336"/>
    </row>
    <row r="23" customHeight="1" spans="1:17">
      <c r="A23" s="137" t="str">
        <f>IF(C23="","",SUBTOTAL(103,$C$7:$C23))</f>
        <v/>
      </c>
      <c r="B23" s="333"/>
      <c r="C23" s="139"/>
      <c r="D23" s="81"/>
      <c r="E23" s="119"/>
      <c r="F23" s="17" t="str">
        <f t="shared" si="2"/>
        <v/>
      </c>
      <c r="G23" s="289"/>
      <c r="H23" s="257"/>
      <c r="I23" s="17"/>
      <c r="J23" s="17"/>
      <c r="K23" s="39" t="str">
        <f t="shared" si="0"/>
        <v/>
      </c>
      <c r="L23" s="56" t="str">
        <f t="shared" si="1"/>
        <v/>
      </c>
      <c r="M23" s="333"/>
      <c r="N23" s="333"/>
      <c r="O23" s="333"/>
      <c r="P23" s="335"/>
      <c r="Q23" s="336"/>
    </row>
    <row r="24" customHeight="1" spans="1:17">
      <c r="A24" s="137" t="str">
        <f>IF(C24="","",SUBTOTAL(103,$C$7:$C24))</f>
        <v/>
      </c>
      <c r="B24" s="333"/>
      <c r="C24" s="139"/>
      <c r="D24" s="81"/>
      <c r="E24" s="119"/>
      <c r="F24" s="17" t="str">
        <f t="shared" si="2"/>
        <v/>
      </c>
      <c r="G24" s="289"/>
      <c r="H24" s="257"/>
      <c r="I24" s="17"/>
      <c r="J24" s="17"/>
      <c r="K24" s="39" t="str">
        <f t="shared" si="0"/>
        <v/>
      </c>
      <c r="L24" s="56" t="str">
        <f t="shared" si="1"/>
        <v/>
      </c>
      <c r="M24" s="333"/>
      <c r="N24" s="333"/>
      <c r="O24" s="333"/>
      <c r="P24" s="335"/>
      <c r="Q24" s="336"/>
    </row>
    <row r="25" customHeight="1" spans="1:17">
      <c r="A25" s="137" t="str">
        <f>IF(C25="","",SUBTOTAL(103,$C$7:$C25))</f>
        <v/>
      </c>
      <c r="B25" s="333"/>
      <c r="C25" s="139"/>
      <c r="D25" s="81"/>
      <c r="E25" s="119"/>
      <c r="F25" s="17" t="str">
        <f t="shared" si="2"/>
        <v/>
      </c>
      <c r="G25" s="289"/>
      <c r="H25" s="257"/>
      <c r="I25" s="17"/>
      <c r="J25" s="17"/>
      <c r="K25" s="39" t="str">
        <f t="shared" si="0"/>
        <v/>
      </c>
      <c r="L25" s="56" t="str">
        <f t="shared" si="1"/>
        <v/>
      </c>
      <c r="M25" s="333"/>
      <c r="N25" s="333"/>
      <c r="O25" s="333"/>
      <c r="P25" s="335"/>
      <c r="Q25" s="336"/>
    </row>
    <row r="26" customHeight="1" spans="1:17">
      <c r="A26" s="137" t="str">
        <f>IF(C26="","",SUBTOTAL(103,$C$7:$C26))</f>
        <v/>
      </c>
      <c r="B26" s="333"/>
      <c r="C26" s="139"/>
      <c r="D26" s="81"/>
      <c r="E26" s="119"/>
      <c r="F26" s="17" t="str">
        <f t="shared" si="2"/>
        <v/>
      </c>
      <c r="G26" s="289"/>
      <c r="H26" s="257"/>
      <c r="I26" s="17"/>
      <c r="J26" s="17"/>
      <c r="K26" s="39" t="str">
        <f t="shared" si="0"/>
        <v/>
      </c>
      <c r="L26" s="56" t="str">
        <f t="shared" si="1"/>
        <v/>
      </c>
      <c r="M26" s="333"/>
      <c r="N26" s="333"/>
      <c r="O26" s="333"/>
      <c r="P26" s="335"/>
      <c r="Q26" s="336"/>
    </row>
    <row r="27" customHeight="1" spans="1:17">
      <c r="A27" s="137" t="str">
        <f>IF(C27="","",SUBTOTAL(103,$C$7:$C27))</f>
        <v/>
      </c>
      <c r="B27" s="333"/>
      <c r="C27" s="139"/>
      <c r="D27" s="81"/>
      <c r="E27" s="119"/>
      <c r="F27" s="17" t="str">
        <f t="shared" si="2"/>
        <v/>
      </c>
      <c r="G27" s="289"/>
      <c r="H27" s="257"/>
      <c r="I27" s="17"/>
      <c r="J27" s="17"/>
      <c r="K27" s="39" t="str">
        <f t="shared" si="0"/>
        <v/>
      </c>
      <c r="L27" s="56" t="str">
        <f t="shared" si="1"/>
        <v/>
      </c>
      <c r="M27" s="333"/>
      <c r="N27" s="333"/>
      <c r="O27" s="333"/>
      <c r="P27" s="335"/>
      <c r="Q27" s="336"/>
    </row>
    <row r="28" customHeight="1" spans="1:17">
      <c r="A28" s="137" t="str">
        <f>IF(C28="","",SUBTOTAL(103,$C$7:$C28))</f>
        <v/>
      </c>
      <c r="B28" s="333"/>
      <c r="C28" s="139"/>
      <c r="D28" s="81"/>
      <c r="E28" s="119"/>
      <c r="F28" s="17" t="str">
        <f t="shared" ref="F28:F44" si="3">IF(E28=0,"",G28/E28)</f>
        <v/>
      </c>
      <c r="G28" s="289"/>
      <c r="H28" s="257"/>
      <c r="I28" s="17"/>
      <c r="J28" s="17"/>
      <c r="K28" s="39" t="str">
        <f t="shared" si="0"/>
        <v/>
      </c>
      <c r="L28" s="56" t="str">
        <f t="shared" si="1"/>
        <v/>
      </c>
      <c r="M28" s="333"/>
      <c r="N28" s="333"/>
      <c r="O28" s="333"/>
      <c r="P28" s="335"/>
      <c r="Q28" s="336"/>
    </row>
    <row r="29" customHeight="1" spans="1:17">
      <c r="A29" s="137" t="str">
        <f>IF(C29="","",SUBTOTAL(103,$C$7:$C29))</f>
        <v/>
      </c>
      <c r="B29" s="333"/>
      <c r="C29" s="139"/>
      <c r="D29" s="81"/>
      <c r="E29" s="119"/>
      <c r="F29" s="17" t="str">
        <f t="shared" si="3"/>
        <v/>
      </c>
      <c r="G29" s="289"/>
      <c r="H29" s="257"/>
      <c r="I29" s="17"/>
      <c r="J29" s="17"/>
      <c r="K29" s="39" t="str">
        <f t="shared" si="0"/>
        <v/>
      </c>
      <c r="L29" s="56" t="str">
        <f t="shared" si="1"/>
        <v/>
      </c>
      <c r="M29" s="333"/>
      <c r="N29" s="333"/>
      <c r="O29" s="333"/>
      <c r="P29" s="335"/>
      <c r="Q29" s="336"/>
    </row>
    <row r="30" customHeight="1" spans="1:17">
      <c r="A30" s="137" t="str">
        <f>IF(C30="","",SUBTOTAL(103,$C$7:$C30))</f>
        <v/>
      </c>
      <c r="B30" s="333"/>
      <c r="C30" s="139"/>
      <c r="D30" s="81"/>
      <c r="E30" s="119"/>
      <c r="F30" s="17" t="str">
        <f t="shared" si="3"/>
        <v/>
      </c>
      <c r="G30" s="289"/>
      <c r="H30" s="257"/>
      <c r="I30" s="17"/>
      <c r="J30" s="17"/>
      <c r="K30" s="39" t="str">
        <f t="shared" si="0"/>
        <v/>
      </c>
      <c r="L30" s="56" t="str">
        <f t="shared" si="1"/>
        <v/>
      </c>
      <c r="M30" s="333"/>
      <c r="N30" s="333"/>
      <c r="O30" s="333"/>
      <c r="P30" s="335"/>
      <c r="Q30" s="336"/>
    </row>
    <row r="31" customHeight="1" spans="1:17">
      <c r="A31" s="137" t="str">
        <f>IF(C31="","",SUBTOTAL(103,$C$7:$C31))</f>
        <v/>
      </c>
      <c r="B31" s="333"/>
      <c r="C31" s="139"/>
      <c r="D31" s="81"/>
      <c r="E31" s="119"/>
      <c r="F31" s="17" t="str">
        <f t="shared" si="3"/>
        <v/>
      </c>
      <c r="G31" s="289"/>
      <c r="H31" s="257"/>
      <c r="I31" s="17"/>
      <c r="J31" s="17"/>
      <c r="K31" s="39" t="str">
        <f t="shared" si="0"/>
        <v/>
      </c>
      <c r="L31" s="56" t="str">
        <f t="shared" si="1"/>
        <v/>
      </c>
      <c r="M31" s="333"/>
      <c r="N31" s="333"/>
      <c r="O31" s="333"/>
      <c r="P31" s="335"/>
      <c r="Q31" s="336"/>
    </row>
    <row r="32" customHeight="1" spans="1:17">
      <c r="A32" s="137" t="str">
        <f>IF(C32="","",SUBTOTAL(103,$C$7:$C32))</f>
        <v/>
      </c>
      <c r="B32" s="333"/>
      <c r="C32" s="139"/>
      <c r="D32" s="81"/>
      <c r="E32" s="119"/>
      <c r="F32" s="17" t="str">
        <f t="shared" si="3"/>
        <v/>
      </c>
      <c r="G32" s="289"/>
      <c r="H32" s="257"/>
      <c r="I32" s="17"/>
      <c r="J32" s="17"/>
      <c r="K32" s="39" t="str">
        <f t="shared" si="0"/>
        <v/>
      </c>
      <c r="L32" s="56" t="str">
        <f t="shared" si="1"/>
        <v/>
      </c>
      <c r="M32" s="333"/>
      <c r="N32" s="333"/>
      <c r="O32" s="333"/>
      <c r="P32" s="335"/>
      <c r="Q32" s="336"/>
    </row>
    <row r="33" customHeight="1" spans="1:17">
      <c r="A33" s="137" t="str">
        <f>IF(C33="","",SUBTOTAL(103,$C$7:$C33))</f>
        <v/>
      </c>
      <c r="B33" s="333"/>
      <c r="C33" s="139"/>
      <c r="D33" s="81"/>
      <c r="E33" s="119"/>
      <c r="F33" s="17" t="str">
        <f t="shared" si="3"/>
        <v/>
      </c>
      <c r="G33" s="289"/>
      <c r="H33" s="257"/>
      <c r="I33" s="17"/>
      <c r="J33" s="17"/>
      <c r="K33" s="39" t="str">
        <f t="shared" si="0"/>
        <v/>
      </c>
      <c r="L33" s="56" t="str">
        <f t="shared" si="1"/>
        <v/>
      </c>
      <c r="M33" s="333"/>
      <c r="N33" s="333"/>
      <c r="O33" s="333"/>
      <c r="P33" s="335"/>
      <c r="Q33" s="336"/>
    </row>
    <row r="34" customHeight="1" spans="1:17">
      <c r="A34" s="137" t="str">
        <f>IF(C34="","",SUBTOTAL(103,$C$7:$C34))</f>
        <v/>
      </c>
      <c r="B34" s="333"/>
      <c r="C34" s="139"/>
      <c r="D34" s="81"/>
      <c r="E34" s="119"/>
      <c r="F34" s="17" t="str">
        <f t="shared" si="3"/>
        <v/>
      </c>
      <c r="G34" s="289"/>
      <c r="H34" s="257"/>
      <c r="I34" s="17"/>
      <c r="J34" s="17"/>
      <c r="K34" s="39" t="str">
        <f t="shared" si="0"/>
        <v/>
      </c>
      <c r="L34" s="56" t="str">
        <f t="shared" si="1"/>
        <v/>
      </c>
      <c r="M34" s="333"/>
      <c r="N34" s="333"/>
      <c r="O34" s="333"/>
      <c r="P34" s="335"/>
      <c r="Q34" s="336"/>
    </row>
    <row r="35" customHeight="1" spans="1:17">
      <c r="A35" s="137" t="str">
        <f>IF(C35="","",SUBTOTAL(103,$C$7:$C35))</f>
        <v/>
      </c>
      <c r="B35" s="333"/>
      <c r="C35" s="139"/>
      <c r="D35" s="81"/>
      <c r="E35" s="119"/>
      <c r="F35" s="17" t="str">
        <f t="shared" si="3"/>
        <v/>
      </c>
      <c r="G35" s="289"/>
      <c r="H35" s="257"/>
      <c r="I35" s="17"/>
      <c r="J35" s="17"/>
      <c r="K35" s="39" t="str">
        <f t="shared" si="0"/>
        <v/>
      </c>
      <c r="L35" s="56" t="str">
        <f t="shared" si="1"/>
        <v/>
      </c>
      <c r="M35" s="333"/>
      <c r="N35" s="333"/>
      <c r="O35" s="333"/>
      <c r="P35" s="335"/>
      <c r="Q35" s="336"/>
    </row>
    <row r="36" customHeight="1" spans="1:17">
      <c r="A36" s="137" t="str">
        <f>IF(C36="","",SUBTOTAL(103,$C$7:$C36))</f>
        <v/>
      </c>
      <c r="B36" s="333"/>
      <c r="C36" s="139"/>
      <c r="D36" s="81"/>
      <c r="E36" s="119"/>
      <c r="F36" s="17" t="str">
        <f t="shared" si="3"/>
        <v/>
      </c>
      <c r="G36" s="289"/>
      <c r="H36" s="257"/>
      <c r="I36" s="17"/>
      <c r="J36" s="17"/>
      <c r="K36" s="39" t="str">
        <f t="shared" si="0"/>
        <v/>
      </c>
      <c r="L36" s="56" t="str">
        <f t="shared" si="1"/>
        <v/>
      </c>
      <c r="M36" s="333"/>
      <c r="N36" s="333"/>
      <c r="O36" s="333"/>
      <c r="P36" s="335"/>
      <c r="Q36" s="336"/>
    </row>
    <row r="37" customHeight="1" spans="1:17">
      <c r="A37" s="137" t="str">
        <f>IF(C37="","",SUBTOTAL(103,$C$7:$C37))</f>
        <v/>
      </c>
      <c r="B37" s="333"/>
      <c r="C37" s="139"/>
      <c r="D37" s="81"/>
      <c r="E37" s="119"/>
      <c r="F37" s="17" t="str">
        <f t="shared" si="3"/>
        <v/>
      </c>
      <c r="G37" s="289"/>
      <c r="H37" s="257"/>
      <c r="I37" s="17"/>
      <c r="J37" s="17"/>
      <c r="K37" s="39" t="str">
        <f t="shared" si="0"/>
        <v/>
      </c>
      <c r="L37" s="56" t="str">
        <f t="shared" si="1"/>
        <v/>
      </c>
      <c r="M37" s="333"/>
      <c r="N37" s="333"/>
      <c r="O37" s="333"/>
      <c r="P37" s="335"/>
      <c r="Q37" s="336"/>
    </row>
    <row r="38" customHeight="1" spans="1:17">
      <c r="A38" s="137" t="str">
        <f>IF(C38="","",SUBTOTAL(103,$C$7:$C38))</f>
        <v/>
      </c>
      <c r="B38" s="333"/>
      <c r="C38" s="139"/>
      <c r="D38" s="81"/>
      <c r="E38" s="119"/>
      <c r="F38" s="17" t="str">
        <f t="shared" si="3"/>
        <v/>
      </c>
      <c r="G38" s="289"/>
      <c r="H38" s="257"/>
      <c r="I38" s="17"/>
      <c r="J38" s="17"/>
      <c r="K38" s="39" t="str">
        <f t="shared" si="0"/>
        <v/>
      </c>
      <c r="L38" s="56" t="str">
        <f t="shared" si="1"/>
        <v/>
      </c>
      <c r="M38" s="333"/>
      <c r="N38" s="333"/>
      <c r="O38" s="333"/>
      <c r="P38" s="335"/>
      <c r="Q38" s="336"/>
    </row>
    <row r="39" customHeight="1" spans="1:17">
      <c r="A39" s="137" t="str">
        <f>IF(C39="","",SUBTOTAL(103,$C$7:$C39))</f>
        <v/>
      </c>
      <c r="B39" s="333"/>
      <c r="C39" s="139"/>
      <c r="D39" s="81"/>
      <c r="E39" s="119"/>
      <c r="F39" s="17" t="str">
        <f t="shared" si="3"/>
        <v/>
      </c>
      <c r="G39" s="289"/>
      <c r="H39" s="257"/>
      <c r="I39" s="17"/>
      <c r="J39" s="17"/>
      <c r="K39" s="39" t="str">
        <f t="shared" si="0"/>
        <v/>
      </c>
      <c r="L39" s="56" t="str">
        <f t="shared" si="1"/>
        <v/>
      </c>
      <c r="M39" s="333"/>
      <c r="N39" s="333"/>
      <c r="O39" s="333"/>
      <c r="P39" s="335"/>
      <c r="Q39" s="336"/>
    </row>
    <row r="40" customHeight="1" spans="1:17">
      <c r="A40" s="137" t="str">
        <f>IF(C40="","",SUBTOTAL(103,$C$7:$C40))</f>
        <v/>
      </c>
      <c r="B40" s="333"/>
      <c r="C40" s="139"/>
      <c r="D40" s="81"/>
      <c r="E40" s="119"/>
      <c r="F40" s="17" t="str">
        <f t="shared" si="3"/>
        <v/>
      </c>
      <c r="G40" s="289"/>
      <c r="H40" s="257"/>
      <c r="I40" s="17"/>
      <c r="J40" s="17"/>
      <c r="K40" s="39" t="str">
        <f t="shared" si="0"/>
        <v/>
      </c>
      <c r="L40" s="56" t="str">
        <f t="shared" si="1"/>
        <v/>
      </c>
      <c r="M40" s="333"/>
      <c r="N40" s="333"/>
      <c r="O40" s="333"/>
      <c r="P40" s="335"/>
      <c r="Q40" s="336"/>
    </row>
    <row r="41" customHeight="1" spans="1:17">
      <c r="A41" s="137" t="str">
        <f>IF(C41="","",SUBTOTAL(103,$C$7:$C41))</f>
        <v/>
      </c>
      <c r="B41" s="333"/>
      <c r="C41" s="139"/>
      <c r="D41" s="81"/>
      <c r="E41" s="119"/>
      <c r="F41" s="17" t="str">
        <f t="shared" si="3"/>
        <v/>
      </c>
      <c r="G41" s="289"/>
      <c r="H41" s="257"/>
      <c r="I41" s="17"/>
      <c r="J41" s="17"/>
      <c r="K41" s="39" t="str">
        <f t="shared" si="0"/>
        <v/>
      </c>
      <c r="L41" s="56" t="str">
        <f t="shared" si="1"/>
        <v/>
      </c>
      <c r="M41" s="333"/>
      <c r="N41" s="333"/>
      <c r="O41" s="333"/>
      <c r="P41" s="335"/>
      <c r="Q41" s="336"/>
    </row>
    <row r="42" customHeight="1" spans="1:17">
      <c r="A42" s="137" t="str">
        <f>IF(C42="","",SUBTOTAL(103,$C$7:$C42))</f>
        <v/>
      </c>
      <c r="B42" s="333"/>
      <c r="C42" s="139"/>
      <c r="D42" s="81"/>
      <c r="E42" s="119"/>
      <c r="F42" s="17" t="str">
        <f t="shared" si="3"/>
        <v/>
      </c>
      <c r="G42" s="289"/>
      <c r="H42" s="257"/>
      <c r="I42" s="17"/>
      <c r="J42" s="17"/>
      <c r="K42" s="39" t="str">
        <f t="shared" si="0"/>
        <v/>
      </c>
      <c r="L42" s="56" t="str">
        <f t="shared" si="1"/>
        <v/>
      </c>
      <c r="M42" s="333"/>
      <c r="N42" s="333"/>
      <c r="O42" s="333"/>
      <c r="P42" s="335"/>
      <c r="Q42" s="336"/>
    </row>
    <row r="43" customHeight="1" spans="1:17">
      <c r="A43" s="137" t="str">
        <f>IF(C43="","",SUBTOTAL(103,$C$7:$C43))</f>
        <v/>
      </c>
      <c r="B43" s="333"/>
      <c r="C43" s="139"/>
      <c r="D43" s="81"/>
      <c r="E43" s="119"/>
      <c r="F43" s="17" t="str">
        <f t="shared" si="3"/>
        <v/>
      </c>
      <c r="G43" s="289"/>
      <c r="H43" s="257"/>
      <c r="I43" s="17"/>
      <c r="J43" s="17"/>
      <c r="K43" s="39" t="str">
        <f t="shared" si="0"/>
        <v/>
      </c>
      <c r="L43" s="56" t="str">
        <f t="shared" si="1"/>
        <v/>
      </c>
      <c r="M43" s="333"/>
      <c r="N43" s="333"/>
      <c r="O43" s="333"/>
      <c r="P43" s="335"/>
      <c r="Q43" s="336"/>
    </row>
    <row r="44" customHeight="1" spans="1:17">
      <c r="A44" s="137" t="str">
        <f>IF(C44="","",SUBTOTAL(103,$C$7:$C44))</f>
        <v/>
      </c>
      <c r="B44" s="333"/>
      <c r="C44" s="139"/>
      <c r="D44" s="81"/>
      <c r="E44" s="119"/>
      <c r="F44" s="17" t="str">
        <f t="shared" si="3"/>
        <v/>
      </c>
      <c r="G44" s="289"/>
      <c r="H44" s="257"/>
      <c r="I44" s="17"/>
      <c r="J44" s="17"/>
      <c r="K44" s="39" t="str">
        <f t="shared" si="0"/>
        <v/>
      </c>
      <c r="L44" s="56" t="str">
        <f t="shared" si="1"/>
        <v/>
      </c>
      <c r="M44" s="333"/>
      <c r="N44" s="333"/>
      <c r="O44" s="333"/>
      <c r="P44" s="335"/>
      <c r="Q44" s="336"/>
    </row>
    <row r="45" customHeight="1" spans="1:17">
      <c r="A45" s="137" t="str">
        <f>IF(C45="","",SUBTOTAL(103,$C$7:$C45))</f>
        <v/>
      </c>
      <c r="B45" s="333"/>
      <c r="C45" s="139"/>
      <c r="D45" s="81"/>
      <c r="E45" s="119"/>
      <c r="F45" s="17" t="str">
        <f t="shared" ref="F45:F62" si="4">IF(E45=0,"",G45/E45)</f>
        <v/>
      </c>
      <c r="G45" s="289"/>
      <c r="H45" s="257"/>
      <c r="I45" s="17"/>
      <c r="J45" s="17"/>
      <c r="K45" s="39" t="str">
        <f t="shared" si="0"/>
        <v/>
      </c>
      <c r="L45" s="56" t="str">
        <f t="shared" si="1"/>
        <v/>
      </c>
      <c r="M45" s="333"/>
      <c r="N45" s="333"/>
      <c r="O45" s="333"/>
      <c r="P45" s="335"/>
      <c r="Q45" s="336"/>
    </row>
    <row r="46" customHeight="1" spans="1:17">
      <c r="A46" s="137" t="str">
        <f>IF(C46="","",SUBTOTAL(103,$C$7:$C46))</f>
        <v/>
      </c>
      <c r="B46" s="333"/>
      <c r="C46" s="139"/>
      <c r="D46" s="81"/>
      <c r="E46" s="119"/>
      <c r="F46" s="17" t="str">
        <f t="shared" si="4"/>
        <v/>
      </c>
      <c r="G46" s="289"/>
      <c r="H46" s="257"/>
      <c r="I46" s="17"/>
      <c r="J46" s="17"/>
      <c r="K46" s="39" t="str">
        <f t="shared" si="0"/>
        <v/>
      </c>
      <c r="L46" s="56" t="str">
        <f t="shared" si="1"/>
        <v/>
      </c>
      <c r="M46" s="333"/>
      <c r="N46" s="333"/>
      <c r="O46" s="333"/>
      <c r="P46" s="335"/>
      <c r="Q46" s="336"/>
    </row>
    <row r="47" customHeight="1" spans="1:17">
      <c r="A47" s="137" t="str">
        <f>IF(C47="","",SUBTOTAL(103,$C$7:$C47))</f>
        <v/>
      </c>
      <c r="B47" s="333"/>
      <c r="C47" s="139"/>
      <c r="D47" s="81"/>
      <c r="E47" s="119"/>
      <c r="F47" s="17" t="str">
        <f t="shared" si="4"/>
        <v/>
      </c>
      <c r="G47" s="289"/>
      <c r="H47" s="257"/>
      <c r="I47" s="17"/>
      <c r="J47" s="17"/>
      <c r="K47" s="39" t="str">
        <f t="shared" si="0"/>
        <v/>
      </c>
      <c r="L47" s="56" t="str">
        <f t="shared" si="1"/>
        <v/>
      </c>
      <c r="M47" s="333"/>
      <c r="N47" s="333"/>
      <c r="O47" s="333"/>
      <c r="P47" s="335"/>
      <c r="Q47" s="336"/>
    </row>
    <row r="48" customHeight="1" spans="1:17">
      <c r="A48" s="137" t="str">
        <f>IF(C48="","",SUBTOTAL(103,$C$7:$C48))</f>
        <v/>
      </c>
      <c r="B48" s="333"/>
      <c r="C48" s="139"/>
      <c r="D48" s="81"/>
      <c r="E48" s="119"/>
      <c r="F48" s="17" t="str">
        <f t="shared" si="4"/>
        <v/>
      </c>
      <c r="G48" s="289"/>
      <c r="H48" s="257"/>
      <c r="I48" s="17"/>
      <c r="J48" s="17"/>
      <c r="K48" s="39" t="str">
        <f t="shared" si="0"/>
        <v/>
      </c>
      <c r="L48" s="56" t="str">
        <f t="shared" si="1"/>
        <v/>
      </c>
      <c r="M48" s="333"/>
      <c r="N48" s="333"/>
      <c r="O48" s="333"/>
      <c r="P48" s="335"/>
      <c r="Q48" s="336"/>
    </row>
    <row r="49" customHeight="1" spans="1:17">
      <c r="A49" s="137" t="str">
        <f>IF(C49="","",SUBTOTAL(103,$C$7:$C49))</f>
        <v/>
      </c>
      <c r="B49" s="333"/>
      <c r="C49" s="139"/>
      <c r="D49" s="81"/>
      <c r="E49" s="119"/>
      <c r="F49" s="17" t="str">
        <f t="shared" si="4"/>
        <v/>
      </c>
      <c r="G49" s="289"/>
      <c r="H49" s="257"/>
      <c r="I49" s="17"/>
      <c r="J49" s="17"/>
      <c r="K49" s="39" t="str">
        <f t="shared" si="0"/>
        <v/>
      </c>
      <c r="L49" s="56" t="str">
        <f t="shared" si="1"/>
        <v/>
      </c>
      <c r="M49" s="333"/>
      <c r="N49" s="333"/>
      <c r="O49" s="333"/>
      <c r="P49" s="335"/>
      <c r="Q49" s="336"/>
    </row>
    <row r="50" customHeight="1" spans="1:17">
      <c r="A50" s="137" t="str">
        <f>IF(C50="","",SUBTOTAL(103,$C$7:$C50))</f>
        <v/>
      </c>
      <c r="B50" s="333"/>
      <c r="C50" s="139"/>
      <c r="D50" s="81"/>
      <c r="E50" s="119"/>
      <c r="F50" s="17" t="str">
        <f t="shared" si="4"/>
        <v/>
      </c>
      <c r="G50" s="289"/>
      <c r="H50" s="257"/>
      <c r="I50" s="17"/>
      <c r="J50" s="17"/>
      <c r="K50" s="39" t="str">
        <f t="shared" si="0"/>
        <v/>
      </c>
      <c r="L50" s="56" t="str">
        <f t="shared" si="1"/>
        <v/>
      </c>
      <c r="M50" s="333"/>
      <c r="N50" s="333"/>
      <c r="O50" s="333"/>
      <c r="P50" s="335"/>
      <c r="Q50" s="336"/>
    </row>
    <row r="51" customHeight="1" spans="1:17">
      <c r="A51" s="137" t="str">
        <f>IF(C51="","",SUBTOTAL(103,$C$7:$C51))</f>
        <v/>
      </c>
      <c r="B51" s="333"/>
      <c r="C51" s="139"/>
      <c r="D51" s="81"/>
      <c r="E51" s="119"/>
      <c r="F51" s="17" t="str">
        <f t="shared" si="4"/>
        <v/>
      </c>
      <c r="G51" s="289"/>
      <c r="H51" s="257"/>
      <c r="I51" s="17"/>
      <c r="J51" s="17"/>
      <c r="K51" s="39" t="str">
        <f t="shared" si="0"/>
        <v/>
      </c>
      <c r="L51" s="56" t="str">
        <f t="shared" si="1"/>
        <v/>
      </c>
      <c r="M51" s="333"/>
      <c r="N51" s="333"/>
      <c r="O51" s="333"/>
      <c r="P51" s="335"/>
      <c r="Q51" s="336"/>
    </row>
    <row r="52" customHeight="1" spans="1:17">
      <c r="A52" s="137" t="str">
        <f>IF(C52="","",SUBTOTAL(103,$C$7:$C52))</f>
        <v/>
      </c>
      <c r="B52" s="333"/>
      <c r="C52" s="139"/>
      <c r="D52" s="81"/>
      <c r="E52" s="119"/>
      <c r="F52" s="17" t="str">
        <f t="shared" si="4"/>
        <v/>
      </c>
      <c r="G52" s="289"/>
      <c r="H52" s="257"/>
      <c r="I52" s="17"/>
      <c r="J52" s="17"/>
      <c r="K52" s="39" t="str">
        <f t="shared" si="0"/>
        <v/>
      </c>
      <c r="L52" s="56" t="str">
        <f t="shared" si="1"/>
        <v/>
      </c>
      <c r="M52" s="333"/>
      <c r="N52" s="333"/>
      <c r="O52" s="333"/>
      <c r="P52" s="335"/>
      <c r="Q52" s="336"/>
    </row>
    <row r="53" customHeight="1" spans="1:17">
      <c r="A53" s="137" t="str">
        <f>IF(C53="","",SUBTOTAL(103,$C$7:$C53))</f>
        <v/>
      </c>
      <c r="B53" s="333"/>
      <c r="C53" s="139"/>
      <c r="D53" s="81"/>
      <c r="E53" s="119"/>
      <c r="F53" s="17" t="str">
        <f t="shared" si="4"/>
        <v/>
      </c>
      <c r="G53" s="289"/>
      <c r="H53" s="257"/>
      <c r="I53" s="17"/>
      <c r="J53" s="17"/>
      <c r="K53" s="39" t="str">
        <f t="shared" si="0"/>
        <v/>
      </c>
      <c r="L53" s="56" t="str">
        <f t="shared" si="1"/>
        <v/>
      </c>
      <c r="M53" s="333"/>
      <c r="N53" s="333"/>
      <c r="O53" s="333"/>
      <c r="P53" s="335"/>
      <c r="Q53" s="336"/>
    </row>
    <row r="54" customHeight="1" spans="1:17">
      <c r="A54" s="137" t="str">
        <f>IF(C54="","",SUBTOTAL(103,$C$7:$C54))</f>
        <v/>
      </c>
      <c r="B54" s="333"/>
      <c r="C54" s="139"/>
      <c r="D54" s="81"/>
      <c r="E54" s="119"/>
      <c r="F54" s="17" t="str">
        <f t="shared" si="4"/>
        <v/>
      </c>
      <c r="G54" s="289"/>
      <c r="H54" s="257"/>
      <c r="I54" s="17"/>
      <c r="J54" s="17"/>
      <c r="K54" s="39" t="str">
        <f t="shared" si="0"/>
        <v/>
      </c>
      <c r="L54" s="56" t="str">
        <f t="shared" si="1"/>
        <v/>
      </c>
      <c r="M54" s="333"/>
      <c r="N54" s="333"/>
      <c r="O54" s="333"/>
      <c r="P54" s="335"/>
      <c r="Q54" s="336"/>
    </row>
    <row r="55" customHeight="1" spans="1:17">
      <c r="A55" s="137" t="str">
        <f>IF(C55="","",SUBTOTAL(103,$C$7:$C55))</f>
        <v/>
      </c>
      <c r="B55" s="333"/>
      <c r="C55" s="139"/>
      <c r="D55" s="81"/>
      <c r="E55" s="119"/>
      <c r="F55" s="17" t="str">
        <f t="shared" si="4"/>
        <v/>
      </c>
      <c r="G55" s="289"/>
      <c r="H55" s="257"/>
      <c r="I55" s="17"/>
      <c r="J55" s="17"/>
      <c r="K55" s="39" t="str">
        <f t="shared" si="0"/>
        <v/>
      </c>
      <c r="L55" s="56" t="str">
        <f t="shared" si="1"/>
        <v/>
      </c>
      <c r="M55" s="333"/>
      <c r="N55" s="333"/>
      <c r="O55" s="333"/>
      <c r="P55" s="335"/>
      <c r="Q55" s="336"/>
    </row>
    <row r="56" customHeight="1" spans="1:17">
      <c r="A56" s="137" t="str">
        <f>IF(C56="","",SUBTOTAL(103,$C$7:$C56))</f>
        <v/>
      </c>
      <c r="B56" s="333"/>
      <c r="C56" s="139"/>
      <c r="D56" s="81"/>
      <c r="E56" s="119"/>
      <c r="F56" s="17" t="str">
        <f t="shared" si="4"/>
        <v/>
      </c>
      <c r="G56" s="289"/>
      <c r="H56" s="257"/>
      <c r="I56" s="17"/>
      <c r="J56" s="17"/>
      <c r="K56" s="39" t="str">
        <f t="shared" si="0"/>
        <v/>
      </c>
      <c r="L56" s="56" t="str">
        <f t="shared" si="1"/>
        <v/>
      </c>
      <c r="M56" s="333"/>
      <c r="N56" s="333"/>
      <c r="O56" s="333"/>
      <c r="P56" s="335"/>
      <c r="Q56" s="336"/>
    </row>
    <row r="57" customHeight="1" spans="1:17">
      <c r="A57" s="137" t="str">
        <f>IF(C57="","",SUBTOTAL(103,$C$7:$C57))</f>
        <v/>
      </c>
      <c r="B57" s="333"/>
      <c r="C57" s="139"/>
      <c r="D57" s="81"/>
      <c r="E57" s="119"/>
      <c r="F57" s="17" t="str">
        <f t="shared" si="4"/>
        <v/>
      </c>
      <c r="G57" s="289"/>
      <c r="H57" s="257"/>
      <c r="I57" s="17"/>
      <c r="J57" s="17"/>
      <c r="K57" s="39" t="str">
        <f t="shared" si="0"/>
        <v/>
      </c>
      <c r="L57" s="56" t="str">
        <f t="shared" si="1"/>
        <v/>
      </c>
      <c r="M57" s="333"/>
      <c r="N57" s="333"/>
      <c r="O57" s="333"/>
      <c r="P57" s="335"/>
      <c r="Q57" s="336"/>
    </row>
    <row r="58" customHeight="1" spans="1:17">
      <c r="A58" s="137" t="str">
        <f>IF(C58="","",SUBTOTAL(103,$C$7:$C58))</f>
        <v/>
      </c>
      <c r="B58" s="333"/>
      <c r="C58" s="139"/>
      <c r="D58" s="81"/>
      <c r="E58" s="119"/>
      <c r="F58" s="17" t="str">
        <f t="shared" si="4"/>
        <v/>
      </c>
      <c r="G58" s="289"/>
      <c r="H58" s="257"/>
      <c r="I58" s="17"/>
      <c r="J58" s="17"/>
      <c r="K58" s="39" t="str">
        <f t="shared" si="0"/>
        <v/>
      </c>
      <c r="L58" s="56" t="str">
        <f t="shared" si="1"/>
        <v/>
      </c>
      <c r="M58" s="333"/>
      <c r="N58" s="333"/>
      <c r="O58" s="333"/>
      <c r="P58" s="335"/>
      <c r="Q58" s="336"/>
    </row>
    <row r="59" customHeight="1" spans="1:17">
      <c r="A59" s="137" t="str">
        <f>IF(C59="","",SUBTOTAL(103,$C$7:$C59))</f>
        <v/>
      </c>
      <c r="B59" s="333"/>
      <c r="C59" s="139"/>
      <c r="D59" s="81"/>
      <c r="E59" s="119"/>
      <c r="F59" s="17" t="str">
        <f t="shared" si="4"/>
        <v/>
      </c>
      <c r="G59" s="289"/>
      <c r="H59" s="257"/>
      <c r="I59" s="17"/>
      <c r="J59" s="17"/>
      <c r="K59" s="39" t="str">
        <f t="shared" si="0"/>
        <v/>
      </c>
      <c r="L59" s="56" t="str">
        <f t="shared" si="1"/>
        <v/>
      </c>
      <c r="M59" s="333"/>
      <c r="N59" s="333"/>
      <c r="O59" s="333"/>
      <c r="P59" s="335"/>
      <c r="Q59" s="336"/>
    </row>
    <row r="60" customHeight="1" spans="1:17">
      <c r="A60" s="137" t="str">
        <f>IF(C60="","",SUBTOTAL(103,$C$7:$C60))</f>
        <v/>
      </c>
      <c r="B60" s="333"/>
      <c r="C60" s="139"/>
      <c r="D60" s="81"/>
      <c r="E60" s="119"/>
      <c r="F60" s="17" t="str">
        <f t="shared" si="4"/>
        <v/>
      </c>
      <c r="G60" s="289"/>
      <c r="H60" s="257"/>
      <c r="I60" s="17"/>
      <c r="J60" s="17"/>
      <c r="K60" s="39" t="str">
        <f t="shared" si="0"/>
        <v/>
      </c>
      <c r="L60" s="56" t="str">
        <f t="shared" si="1"/>
        <v/>
      </c>
      <c r="M60" s="333"/>
      <c r="N60" s="333"/>
      <c r="O60" s="333"/>
      <c r="P60" s="335"/>
      <c r="Q60" s="336"/>
    </row>
    <row r="61" customHeight="1" spans="1:17">
      <c r="A61" s="137" t="str">
        <f>IF(C61="","",SUBTOTAL(103,$C$7:$C61))</f>
        <v/>
      </c>
      <c r="B61" s="333"/>
      <c r="C61" s="139"/>
      <c r="D61" s="81"/>
      <c r="E61" s="119"/>
      <c r="F61" s="17" t="str">
        <f t="shared" si="4"/>
        <v/>
      </c>
      <c r="G61" s="289"/>
      <c r="H61" s="257"/>
      <c r="I61" s="17"/>
      <c r="J61" s="17"/>
      <c r="K61" s="39" t="str">
        <f t="shared" si="0"/>
        <v/>
      </c>
      <c r="L61" s="56" t="str">
        <f t="shared" si="1"/>
        <v/>
      </c>
      <c r="M61" s="333"/>
      <c r="N61" s="333"/>
      <c r="O61" s="333"/>
      <c r="P61" s="335"/>
      <c r="Q61" s="336"/>
    </row>
    <row r="62" customHeight="1" spans="1:17">
      <c r="A62" s="137" t="str">
        <f>IF(C62="","",SUBTOTAL(103,$C$7:$C62))</f>
        <v/>
      </c>
      <c r="B62" s="333"/>
      <c r="C62" s="139"/>
      <c r="D62" s="81"/>
      <c r="E62" s="119"/>
      <c r="F62" s="17" t="str">
        <f t="shared" si="4"/>
        <v/>
      </c>
      <c r="G62" s="289"/>
      <c r="H62" s="257"/>
      <c r="I62" s="17"/>
      <c r="J62" s="17"/>
      <c r="K62" s="39" t="str">
        <f t="shared" si="0"/>
        <v/>
      </c>
      <c r="L62" s="56" t="str">
        <f t="shared" si="1"/>
        <v/>
      </c>
      <c r="M62" s="333"/>
      <c r="N62" s="333"/>
      <c r="O62" s="333"/>
      <c r="P62" s="335"/>
      <c r="Q62" s="336"/>
    </row>
    <row r="63" customHeight="1" spans="1:17">
      <c r="A63" s="137" t="str">
        <f>IF(C63="","",SUBTOTAL(103,$C$7:$C63))</f>
        <v/>
      </c>
      <c r="B63" s="333"/>
      <c r="C63" s="139"/>
      <c r="D63" s="81"/>
      <c r="E63" s="119"/>
      <c r="F63" s="17" t="str">
        <f t="shared" ref="F63:F80" si="5">IF(E63=0,"",G63/E63)</f>
        <v/>
      </c>
      <c r="G63" s="289"/>
      <c r="H63" s="257"/>
      <c r="I63" s="17"/>
      <c r="J63" s="17"/>
      <c r="K63" s="39" t="str">
        <f t="shared" si="0"/>
        <v/>
      </c>
      <c r="L63" s="56" t="str">
        <f t="shared" si="1"/>
        <v/>
      </c>
      <c r="M63" s="333"/>
      <c r="N63" s="333"/>
      <c r="O63" s="333"/>
      <c r="P63" s="335"/>
      <c r="Q63" s="336"/>
    </row>
    <row r="64" customHeight="1" spans="1:17">
      <c r="A64" s="137" t="str">
        <f>IF(C64="","",SUBTOTAL(103,$C$7:$C64))</f>
        <v/>
      </c>
      <c r="B64" s="333"/>
      <c r="C64" s="139"/>
      <c r="D64" s="81"/>
      <c r="E64" s="119"/>
      <c r="F64" s="17" t="str">
        <f t="shared" si="5"/>
        <v/>
      </c>
      <c r="G64" s="289"/>
      <c r="H64" s="257"/>
      <c r="I64" s="17"/>
      <c r="J64" s="17"/>
      <c r="K64" s="39" t="str">
        <f t="shared" si="0"/>
        <v/>
      </c>
      <c r="L64" s="56" t="str">
        <f t="shared" si="1"/>
        <v/>
      </c>
      <c r="M64" s="333"/>
      <c r="N64" s="333"/>
      <c r="O64" s="333"/>
      <c r="P64" s="335"/>
      <c r="Q64" s="336"/>
    </row>
    <row r="65" customHeight="1" spans="1:17">
      <c r="A65" s="137" t="str">
        <f>IF(C65="","",SUBTOTAL(103,$C$7:$C65))</f>
        <v/>
      </c>
      <c r="B65" s="333"/>
      <c r="C65" s="139"/>
      <c r="D65" s="81"/>
      <c r="E65" s="119"/>
      <c r="F65" s="17" t="str">
        <f t="shared" si="5"/>
        <v/>
      </c>
      <c r="G65" s="289"/>
      <c r="H65" s="257"/>
      <c r="I65" s="17"/>
      <c r="J65" s="17"/>
      <c r="K65" s="39" t="str">
        <f t="shared" si="0"/>
        <v/>
      </c>
      <c r="L65" s="56" t="str">
        <f t="shared" si="1"/>
        <v/>
      </c>
      <c r="M65" s="333"/>
      <c r="N65" s="333"/>
      <c r="O65" s="333"/>
      <c r="P65" s="335"/>
      <c r="Q65" s="336"/>
    </row>
    <row r="66" customHeight="1" spans="1:17">
      <c r="A66" s="137" t="str">
        <f>IF(C66="","",SUBTOTAL(103,$C$7:$C66))</f>
        <v/>
      </c>
      <c r="B66" s="333"/>
      <c r="C66" s="139"/>
      <c r="D66" s="81"/>
      <c r="E66" s="119"/>
      <c r="F66" s="17" t="str">
        <f t="shared" si="5"/>
        <v/>
      </c>
      <c r="G66" s="289"/>
      <c r="H66" s="257"/>
      <c r="I66" s="17"/>
      <c r="J66" s="17"/>
      <c r="K66" s="39" t="str">
        <f t="shared" si="0"/>
        <v/>
      </c>
      <c r="L66" s="56" t="str">
        <f t="shared" si="1"/>
        <v/>
      </c>
      <c r="M66" s="333"/>
      <c r="N66" s="333"/>
      <c r="O66" s="333"/>
      <c r="P66" s="335"/>
      <c r="Q66" s="336"/>
    </row>
    <row r="67" customHeight="1" spans="1:17">
      <c r="A67" s="137" t="str">
        <f>IF(C67="","",SUBTOTAL(103,$C$7:$C67))</f>
        <v/>
      </c>
      <c r="B67" s="333"/>
      <c r="C67" s="139"/>
      <c r="D67" s="81"/>
      <c r="E67" s="119"/>
      <c r="F67" s="17" t="str">
        <f t="shared" si="5"/>
        <v/>
      </c>
      <c r="G67" s="289"/>
      <c r="H67" s="257"/>
      <c r="I67" s="17"/>
      <c r="J67" s="17"/>
      <c r="K67" s="39" t="str">
        <f t="shared" si="0"/>
        <v/>
      </c>
      <c r="L67" s="56" t="str">
        <f t="shared" si="1"/>
        <v/>
      </c>
      <c r="M67" s="333"/>
      <c r="N67" s="333"/>
      <c r="O67" s="333"/>
      <c r="P67" s="335"/>
      <c r="Q67" s="336"/>
    </row>
    <row r="68" customHeight="1" spans="1:17">
      <c r="A68" s="137" t="str">
        <f>IF(C68="","",SUBTOTAL(103,$C$7:$C68))</f>
        <v/>
      </c>
      <c r="B68" s="333"/>
      <c r="C68" s="139"/>
      <c r="D68" s="81"/>
      <c r="E68" s="119"/>
      <c r="F68" s="17" t="str">
        <f t="shared" si="5"/>
        <v/>
      </c>
      <c r="G68" s="289"/>
      <c r="H68" s="257"/>
      <c r="I68" s="17"/>
      <c r="J68" s="17"/>
      <c r="K68" s="39" t="str">
        <f t="shared" si="0"/>
        <v/>
      </c>
      <c r="L68" s="56" t="str">
        <f t="shared" si="1"/>
        <v/>
      </c>
      <c r="M68" s="333"/>
      <c r="N68" s="333"/>
      <c r="O68" s="333"/>
      <c r="P68" s="335"/>
      <c r="Q68" s="336"/>
    </row>
    <row r="69" customHeight="1" spans="1:17">
      <c r="A69" s="137" t="str">
        <f>IF(C69="","",SUBTOTAL(103,$C$7:$C69))</f>
        <v/>
      </c>
      <c r="B69" s="333"/>
      <c r="C69" s="139"/>
      <c r="D69" s="81"/>
      <c r="E69" s="119"/>
      <c r="F69" s="17" t="str">
        <f t="shared" si="5"/>
        <v/>
      </c>
      <c r="G69" s="289"/>
      <c r="H69" s="257"/>
      <c r="I69" s="17"/>
      <c r="J69" s="17"/>
      <c r="K69" s="39" t="str">
        <f t="shared" si="0"/>
        <v/>
      </c>
      <c r="L69" s="56" t="str">
        <f t="shared" si="1"/>
        <v/>
      </c>
      <c r="M69" s="333"/>
      <c r="N69" s="333"/>
      <c r="O69" s="333"/>
      <c r="P69" s="335"/>
      <c r="Q69" s="336"/>
    </row>
    <row r="70" customHeight="1" spans="1:17">
      <c r="A70" s="137" t="str">
        <f>IF(C70="","",SUBTOTAL(103,$C$7:$C70))</f>
        <v/>
      </c>
      <c r="B70" s="333"/>
      <c r="C70" s="139"/>
      <c r="D70" s="81"/>
      <c r="E70" s="119"/>
      <c r="F70" s="17" t="str">
        <f t="shared" si="5"/>
        <v/>
      </c>
      <c r="G70" s="289"/>
      <c r="H70" s="257"/>
      <c r="I70" s="17"/>
      <c r="J70" s="17"/>
      <c r="K70" s="39" t="str">
        <f t="shared" si="0"/>
        <v/>
      </c>
      <c r="L70" s="56" t="str">
        <f t="shared" si="1"/>
        <v/>
      </c>
      <c r="M70" s="333"/>
      <c r="N70" s="333"/>
      <c r="O70" s="333"/>
      <c r="P70" s="335"/>
      <c r="Q70" s="336"/>
    </row>
    <row r="71" customHeight="1" spans="1:17">
      <c r="A71" s="137" t="str">
        <f>IF(C71="","",SUBTOTAL(103,$C$7:$C71))</f>
        <v/>
      </c>
      <c r="B71" s="333"/>
      <c r="C71" s="139"/>
      <c r="D71" s="81"/>
      <c r="E71" s="119"/>
      <c r="F71" s="17" t="str">
        <f t="shared" si="5"/>
        <v/>
      </c>
      <c r="G71" s="289"/>
      <c r="H71" s="257"/>
      <c r="I71" s="17"/>
      <c r="J71" s="17"/>
      <c r="K71" s="39" t="str">
        <f t="shared" si="0"/>
        <v/>
      </c>
      <c r="L71" s="56" t="str">
        <f t="shared" si="1"/>
        <v/>
      </c>
      <c r="M71" s="333"/>
      <c r="N71" s="333"/>
      <c r="O71" s="333"/>
      <c r="P71" s="335"/>
      <c r="Q71" s="336"/>
    </row>
    <row r="72" customHeight="1" spans="1:17">
      <c r="A72" s="137" t="str">
        <f>IF(C72="","",SUBTOTAL(103,$C$7:$C72))</f>
        <v/>
      </c>
      <c r="B72" s="333"/>
      <c r="C72" s="139"/>
      <c r="D72" s="81"/>
      <c r="E72" s="119"/>
      <c r="F72" s="17" t="str">
        <f t="shared" si="5"/>
        <v/>
      </c>
      <c r="G72" s="289"/>
      <c r="H72" s="257"/>
      <c r="I72" s="17"/>
      <c r="J72" s="17"/>
      <c r="K72" s="39" t="str">
        <f t="shared" si="0"/>
        <v/>
      </c>
      <c r="L72" s="56" t="str">
        <f t="shared" si="1"/>
        <v/>
      </c>
      <c r="M72" s="333"/>
      <c r="N72" s="333"/>
      <c r="O72" s="333"/>
      <c r="P72" s="335"/>
      <c r="Q72" s="336"/>
    </row>
    <row r="73" customHeight="1" spans="1:17">
      <c r="A73" s="137" t="str">
        <f>IF(C73="","",SUBTOTAL(103,$C$7:$C73))</f>
        <v/>
      </c>
      <c r="B73" s="333"/>
      <c r="C73" s="139"/>
      <c r="D73" s="81"/>
      <c r="E73" s="119"/>
      <c r="F73" s="17" t="str">
        <f t="shared" si="5"/>
        <v/>
      </c>
      <c r="G73" s="289"/>
      <c r="H73" s="257"/>
      <c r="I73" s="17"/>
      <c r="J73" s="17"/>
      <c r="K73" s="39" t="str">
        <f t="shared" ref="K73:K81" si="6">IF(J73-G73&lt;&gt;0,J73-G73,IF(G73&lt;&gt;0,0,""))</f>
        <v/>
      </c>
      <c r="L73" s="56" t="str">
        <f t="shared" ref="L73:L81" si="7">IF(G73=0,"",(J73-G73)/G73*100)</f>
        <v/>
      </c>
      <c r="M73" s="333"/>
      <c r="N73" s="333"/>
      <c r="O73" s="333"/>
      <c r="P73" s="335"/>
      <c r="Q73" s="336"/>
    </row>
    <row r="74" customHeight="1" spans="1:17">
      <c r="A74" s="137" t="str">
        <f>IF(C74="","",SUBTOTAL(103,$C$7:$C74))</f>
        <v/>
      </c>
      <c r="B74" s="333"/>
      <c r="C74" s="139"/>
      <c r="D74" s="81"/>
      <c r="E74" s="119"/>
      <c r="F74" s="17" t="str">
        <f t="shared" si="5"/>
        <v/>
      </c>
      <c r="G74" s="289"/>
      <c r="H74" s="257"/>
      <c r="I74" s="17"/>
      <c r="J74" s="17"/>
      <c r="K74" s="39" t="str">
        <f t="shared" si="6"/>
        <v/>
      </c>
      <c r="L74" s="56" t="str">
        <f t="shared" si="7"/>
        <v/>
      </c>
      <c r="M74" s="333"/>
      <c r="N74" s="333"/>
      <c r="O74" s="333"/>
      <c r="P74" s="335"/>
      <c r="Q74" s="336"/>
    </row>
    <row r="75" customHeight="1" spans="1:17">
      <c r="A75" s="137" t="str">
        <f>IF(C75="","",SUBTOTAL(103,$C$7:$C75))</f>
        <v/>
      </c>
      <c r="B75" s="333"/>
      <c r="C75" s="139"/>
      <c r="D75" s="81"/>
      <c r="E75" s="119"/>
      <c r="F75" s="17" t="str">
        <f t="shared" si="5"/>
        <v/>
      </c>
      <c r="G75" s="289"/>
      <c r="H75" s="257"/>
      <c r="I75" s="17"/>
      <c r="J75" s="17"/>
      <c r="K75" s="39" t="str">
        <f t="shared" si="6"/>
        <v/>
      </c>
      <c r="L75" s="56" t="str">
        <f t="shared" si="7"/>
        <v/>
      </c>
      <c r="M75" s="333"/>
      <c r="N75" s="333"/>
      <c r="O75" s="333"/>
      <c r="P75" s="335"/>
      <c r="Q75" s="336"/>
    </row>
    <row r="76" customHeight="1" spans="1:17">
      <c r="A76" s="137" t="str">
        <f>IF(C76="","",SUBTOTAL(103,$C$7:$C76))</f>
        <v/>
      </c>
      <c r="B76" s="333"/>
      <c r="C76" s="139"/>
      <c r="D76" s="81"/>
      <c r="E76" s="119"/>
      <c r="F76" s="17" t="str">
        <f t="shared" si="5"/>
        <v/>
      </c>
      <c r="G76" s="289"/>
      <c r="H76" s="257"/>
      <c r="I76" s="17"/>
      <c r="J76" s="17"/>
      <c r="K76" s="39" t="str">
        <f t="shared" si="6"/>
        <v/>
      </c>
      <c r="L76" s="56" t="str">
        <f t="shared" si="7"/>
        <v/>
      </c>
      <c r="M76" s="333"/>
      <c r="N76" s="333"/>
      <c r="O76" s="333"/>
      <c r="P76" s="335"/>
      <c r="Q76" s="336"/>
    </row>
    <row r="77" customHeight="1" spans="1:17">
      <c r="A77" s="137" t="str">
        <f>IF(C77="","",SUBTOTAL(103,$C$7:$C77))</f>
        <v/>
      </c>
      <c r="B77" s="333"/>
      <c r="C77" s="139"/>
      <c r="D77" s="81"/>
      <c r="E77" s="119"/>
      <c r="F77" s="17" t="str">
        <f t="shared" si="5"/>
        <v/>
      </c>
      <c r="G77" s="289"/>
      <c r="H77" s="257"/>
      <c r="I77" s="17"/>
      <c r="J77" s="17"/>
      <c r="K77" s="39" t="str">
        <f t="shared" si="6"/>
        <v/>
      </c>
      <c r="L77" s="56" t="str">
        <f t="shared" si="7"/>
        <v/>
      </c>
      <c r="M77" s="333"/>
      <c r="N77" s="333"/>
      <c r="O77" s="333"/>
      <c r="P77" s="335"/>
      <c r="Q77" s="336"/>
    </row>
    <row r="78" customHeight="1" spans="1:17">
      <c r="A78" s="137" t="str">
        <f>IF(C78="","",SUBTOTAL(103,$C$7:$C78))</f>
        <v/>
      </c>
      <c r="B78" s="333"/>
      <c r="C78" s="139"/>
      <c r="D78" s="81"/>
      <c r="E78" s="119"/>
      <c r="F78" s="17" t="str">
        <f t="shared" si="5"/>
        <v/>
      </c>
      <c r="G78" s="289"/>
      <c r="H78" s="257"/>
      <c r="I78" s="17"/>
      <c r="J78" s="17"/>
      <c r="K78" s="39" t="str">
        <f t="shared" si="6"/>
        <v/>
      </c>
      <c r="L78" s="56" t="str">
        <f t="shared" si="7"/>
        <v/>
      </c>
      <c r="M78" s="333"/>
      <c r="N78" s="333"/>
      <c r="O78" s="333"/>
      <c r="P78" s="335"/>
      <c r="Q78" s="336"/>
    </row>
    <row r="79" customHeight="1" spans="1:17">
      <c r="A79" s="137" t="str">
        <f>IF(C79="","",SUBTOTAL(103,$C$7:$C79))</f>
        <v/>
      </c>
      <c r="B79" s="333"/>
      <c r="C79" s="139"/>
      <c r="D79" s="81"/>
      <c r="E79" s="119"/>
      <c r="F79" s="17" t="str">
        <f t="shared" si="5"/>
        <v/>
      </c>
      <c r="G79" s="289"/>
      <c r="H79" s="257"/>
      <c r="I79" s="17"/>
      <c r="J79" s="17"/>
      <c r="K79" s="39" t="str">
        <f t="shared" si="6"/>
        <v/>
      </c>
      <c r="L79" s="56" t="str">
        <f t="shared" si="7"/>
        <v/>
      </c>
      <c r="M79" s="333"/>
      <c r="N79" s="333"/>
      <c r="O79" s="333"/>
      <c r="P79" s="335"/>
      <c r="Q79" s="336"/>
    </row>
    <row r="80" customHeight="1" spans="1:17">
      <c r="A80" s="137" t="str">
        <f>IF(C80="","",SUBTOTAL(103,$C$7:$C80))</f>
        <v/>
      </c>
      <c r="B80" s="333"/>
      <c r="C80" s="139"/>
      <c r="D80" s="81"/>
      <c r="E80" s="119"/>
      <c r="F80" s="17" t="str">
        <f t="shared" si="5"/>
        <v/>
      </c>
      <c r="G80" s="289"/>
      <c r="H80" s="257"/>
      <c r="I80" s="17"/>
      <c r="J80" s="17"/>
      <c r="K80" s="39" t="str">
        <f t="shared" si="6"/>
        <v/>
      </c>
      <c r="L80" s="56" t="str">
        <f t="shared" si="7"/>
        <v/>
      </c>
      <c r="M80" s="333"/>
      <c r="N80" s="333"/>
      <c r="O80" s="333"/>
      <c r="P80" s="335"/>
      <c r="Q80" s="336"/>
    </row>
    <row r="81" customHeight="1" spans="1:17">
      <c r="A81" s="137" t="str">
        <f>IF(C81="","",SUBTOTAL(103,$C$7:$C81))</f>
        <v/>
      </c>
      <c r="B81" s="333"/>
      <c r="C81" s="139"/>
      <c r="D81" s="81"/>
      <c r="E81" s="119"/>
      <c r="F81" s="17"/>
      <c r="G81" s="289"/>
      <c r="H81" s="257"/>
      <c r="I81" s="17"/>
      <c r="J81" s="17"/>
      <c r="K81" s="39" t="str">
        <f t="shared" si="6"/>
        <v/>
      </c>
      <c r="L81" s="56" t="str">
        <f t="shared" si="7"/>
        <v/>
      </c>
      <c r="M81" s="333"/>
      <c r="N81" s="333"/>
      <c r="O81" s="333"/>
      <c r="P81" s="335"/>
      <c r="Q81" s="336"/>
    </row>
    <row r="82" customHeight="1" spans="1:17">
      <c r="A82" s="137" t="str">
        <f>IF(C82="","",SUBTOTAL(103,$C$7:$C82))</f>
        <v/>
      </c>
      <c r="B82" s="333"/>
      <c r="C82" s="139"/>
      <c r="D82" s="81"/>
      <c r="E82" s="119"/>
      <c r="F82" s="17" t="str">
        <f t="shared" ref="F82:F99" si="8">IF(E82=0,"",G82/E82)</f>
        <v/>
      </c>
      <c r="G82" s="289"/>
      <c r="H82" s="257"/>
      <c r="I82" s="17"/>
      <c r="J82" s="17"/>
      <c r="K82" s="39" t="str">
        <f t="shared" ref="K82:K145" si="9">IF(J82-G82&lt;&gt;0,J82-G82,IF(G82&lt;&gt;0,0,""))</f>
        <v/>
      </c>
      <c r="L82" s="56" t="str">
        <f t="shared" ref="L82:L145" si="10">IF(G82=0,"",(J82-G82)/G82*100)</f>
        <v/>
      </c>
      <c r="M82" s="333"/>
      <c r="N82" s="333"/>
      <c r="O82" s="333"/>
      <c r="P82" s="335"/>
      <c r="Q82" s="336"/>
    </row>
    <row r="83" customHeight="1" spans="1:17">
      <c r="A83" s="137" t="str">
        <f>IF(C83="","",SUBTOTAL(103,$C$7:$C83))</f>
        <v/>
      </c>
      <c r="B83" s="333"/>
      <c r="C83" s="139"/>
      <c r="D83" s="81"/>
      <c r="E83" s="119"/>
      <c r="F83" s="17" t="str">
        <f t="shared" si="8"/>
        <v/>
      </c>
      <c r="G83" s="289"/>
      <c r="H83" s="257"/>
      <c r="I83" s="17"/>
      <c r="J83" s="17"/>
      <c r="K83" s="39" t="str">
        <f t="shared" si="9"/>
        <v/>
      </c>
      <c r="L83" s="56" t="str">
        <f t="shared" si="10"/>
        <v/>
      </c>
      <c r="M83" s="333"/>
      <c r="N83" s="333"/>
      <c r="O83" s="333"/>
      <c r="P83" s="335"/>
      <c r="Q83" s="336"/>
    </row>
    <row r="84" customHeight="1" spans="1:17">
      <c r="A84" s="137" t="str">
        <f>IF(C84="","",SUBTOTAL(103,$C$7:$C84))</f>
        <v/>
      </c>
      <c r="B84" s="333"/>
      <c r="C84" s="139"/>
      <c r="D84" s="81"/>
      <c r="E84" s="119"/>
      <c r="F84" s="17" t="str">
        <f t="shared" si="8"/>
        <v/>
      </c>
      <c r="G84" s="289"/>
      <c r="H84" s="257"/>
      <c r="I84" s="17"/>
      <c r="J84" s="17"/>
      <c r="K84" s="39" t="str">
        <f t="shared" si="9"/>
        <v/>
      </c>
      <c r="L84" s="56" t="str">
        <f t="shared" si="10"/>
        <v/>
      </c>
      <c r="M84" s="333"/>
      <c r="N84" s="333"/>
      <c r="O84" s="333"/>
      <c r="P84" s="335"/>
      <c r="Q84" s="336"/>
    </row>
    <row r="85" customHeight="1" spans="1:17">
      <c r="A85" s="137" t="str">
        <f>IF(C85="","",SUBTOTAL(103,$C$7:$C85))</f>
        <v/>
      </c>
      <c r="B85" s="333"/>
      <c r="C85" s="139"/>
      <c r="D85" s="81"/>
      <c r="E85" s="119"/>
      <c r="F85" s="17" t="str">
        <f t="shared" si="8"/>
        <v/>
      </c>
      <c r="G85" s="289"/>
      <c r="H85" s="257"/>
      <c r="I85" s="17"/>
      <c r="J85" s="17"/>
      <c r="K85" s="39" t="str">
        <f t="shared" si="9"/>
        <v/>
      </c>
      <c r="L85" s="56" t="str">
        <f t="shared" si="10"/>
        <v/>
      </c>
      <c r="M85" s="333"/>
      <c r="N85" s="333"/>
      <c r="O85" s="333"/>
      <c r="P85" s="335"/>
      <c r="Q85" s="336"/>
    </row>
    <row r="86" customHeight="1" spans="1:17">
      <c r="A86" s="137" t="str">
        <f>IF(C86="","",SUBTOTAL(103,$C$7:$C86))</f>
        <v/>
      </c>
      <c r="B86" s="333"/>
      <c r="C86" s="139"/>
      <c r="D86" s="81"/>
      <c r="E86" s="119"/>
      <c r="F86" s="17" t="str">
        <f t="shared" si="8"/>
        <v/>
      </c>
      <c r="G86" s="289"/>
      <c r="H86" s="257"/>
      <c r="I86" s="17"/>
      <c r="J86" s="17"/>
      <c r="K86" s="39" t="str">
        <f t="shared" si="9"/>
        <v/>
      </c>
      <c r="L86" s="56" t="str">
        <f t="shared" si="10"/>
        <v/>
      </c>
      <c r="M86" s="333"/>
      <c r="N86" s="333"/>
      <c r="O86" s="333"/>
      <c r="P86" s="335"/>
      <c r="Q86" s="336"/>
    </row>
    <row r="87" customHeight="1" spans="1:17">
      <c r="A87" s="137" t="str">
        <f>IF(C87="","",SUBTOTAL(103,$C$7:$C87))</f>
        <v/>
      </c>
      <c r="B87" s="333"/>
      <c r="C87" s="139"/>
      <c r="D87" s="81"/>
      <c r="E87" s="119"/>
      <c r="F87" s="17" t="str">
        <f t="shared" si="8"/>
        <v/>
      </c>
      <c r="G87" s="289"/>
      <c r="H87" s="257"/>
      <c r="I87" s="17"/>
      <c r="J87" s="17"/>
      <c r="K87" s="39" t="str">
        <f t="shared" si="9"/>
        <v/>
      </c>
      <c r="L87" s="56" t="str">
        <f t="shared" si="10"/>
        <v/>
      </c>
      <c r="M87" s="333"/>
      <c r="N87" s="333"/>
      <c r="O87" s="333"/>
      <c r="P87" s="335"/>
      <c r="Q87" s="336"/>
    </row>
    <row r="88" customHeight="1" spans="1:17">
      <c r="A88" s="137" t="str">
        <f>IF(C88="","",SUBTOTAL(103,$C$7:$C88))</f>
        <v/>
      </c>
      <c r="B88" s="333"/>
      <c r="C88" s="139"/>
      <c r="D88" s="81"/>
      <c r="E88" s="119"/>
      <c r="F88" s="17" t="str">
        <f t="shared" si="8"/>
        <v/>
      </c>
      <c r="G88" s="289"/>
      <c r="H88" s="257"/>
      <c r="I88" s="17"/>
      <c r="J88" s="17"/>
      <c r="K88" s="39" t="str">
        <f t="shared" si="9"/>
        <v/>
      </c>
      <c r="L88" s="56" t="str">
        <f t="shared" si="10"/>
        <v/>
      </c>
      <c r="M88" s="333"/>
      <c r="N88" s="333"/>
      <c r="O88" s="333"/>
      <c r="P88" s="335"/>
      <c r="Q88" s="336"/>
    </row>
    <row r="89" customHeight="1" spans="1:17">
      <c r="A89" s="137" t="str">
        <f>IF(C89="","",SUBTOTAL(103,$C$7:$C89))</f>
        <v/>
      </c>
      <c r="B89" s="333"/>
      <c r="C89" s="139"/>
      <c r="D89" s="81"/>
      <c r="E89" s="119"/>
      <c r="F89" s="17" t="str">
        <f t="shared" si="8"/>
        <v/>
      </c>
      <c r="G89" s="289"/>
      <c r="H89" s="257"/>
      <c r="I89" s="17"/>
      <c r="J89" s="17"/>
      <c r="K89" s="39" t="str">
        <f t="shared" si="9"/>
        <v/>
      </c>
      <c r="L89" s="56" t="str">
        <f t="shared" si="10"/>
        <v/>
      </c>
      <c r="M89" s="333"/>
      <c r="N89" s="333"/>
      <c r="O89" s="333"/>
      <c r="P89" s="335"/>
      <c r="Q89" s="336"/>
    </row>
    <row r="90" customHeight="1" spans="1:17">
      <c r="A90" s="137" t="str">
        <f>IF(C90="","",SUBTOTAL(103,$C$7:$C90))</f>
        <v/>
      </c>
      <c r="B90" s="333"/>
      <c r="C90" s="139"/>
      <c r="D90" s="81"/>
      <c r="E90" s="119"/>
      <c r="F90" s="17" t="str">
        <f t="shared" si="8"/>
        <v/>
      </c>
      <c r="G90" s="289"/>
      <c r="H90" s="257"/>
      <c r="I90" s="17"/>
      <c r="J90" s="17"/>
      <c r="K90" s="39" t="str">
        <f t="shared" si="9"/>
        <v/>
      </c>
      <c r="L90" s="56" t="str">
        <f t="shared" si="10"/>
        <v/>
      </c>
      <c r="M90" s="333"/>
      <c r="N90" s="333"/>
      <c r="O90" s="333"/>
      <c r="P90" s="335"/>
      <c r="Q90" s="336"/>
    </row>
    <row r="91" customHeight="1" spans="1:17">
      <c r="A91" s="137" t="str">
        <f>IF(C91="","",SUBTOTAL(103,$C$7:$C91))</f>
        <v/>
      </c>
      <c r="B91" s="333"/>
      <c r="C91" s="139"/>
      <c r="D91" s="81"/>
      <c r="E91" s="119"/>
      <c r="F91" s="17" t="str">
        <f t="shared" si="8"/>
        <v/>
      </c>
      <c r="G91" s="289"/>
      <c r="H91" s="257"/>
      <c r="I91" s="17"/>
      <c r="J91" s="17"/>
      <c r="K91" s="39" t="str">
        <f t="shared" si="9"/>
        <v/>
      </c>
      <c r="L91" s="56" t="str">
        <f t="shared" si="10"/>
        <v/>
      </c>
      <c r="M91" s="333"/>
      <c r="N91" s="333"/>
      <c r="O91" s="333"/>
      <c r="P91" s="335"/>
      <c r="Q91" s="336"/>
    </row>
    <row r="92" customHeight="1" spans="1:17">
      <c r="A92" s="137" t="str">
        <f>IF(C92="","",SUBTOTAL(103,$C$7:$C92))</f>
        <v/>
      </c>
      <c r="B92" s="333"/>
      <c r="C92" s="139"/>
      <c r="D92" s="81"/>
      <c r="E92" s="119"/>
      <c r="F92" s="17" t="str">
        <f t="shared" si="8"/>
        <v/>
      </c>
      <c r="G92" s="289"/>
      <c r="H92" s="257"/>
      <c r="I92" s="17"/>
      <c r="J92" s="17"/>
      <c r="K92" s="39" t="str">
        <f t="shared" si="9"/>
        <v/>
      </c>
      <c r="L92" s="56" t="str">
        <f t="shared" si="10"/>
        <v/>
      </c>
      <c r="M92" s="333"/>
      <c r="N92" s="333"/>
      <c r="O92" s="333"/>
      <c r="P92" s="335"/>
      <c r="Q92" s="336"/>
    </row>
    <row r="93" customHeight="1" spans="1:17">
      <c r="A93" s="137" t="str">
        <f>IF(C93="","",SUBTOTAL(103,$C$7:$C93))</f>
        <v/>
      </c>
      <c r="B93" s="333"/>
      <c r="C93" s="139"/>
      <c r="D93" s="81"/>
      <c r="E93" s="119"/>
      <c r="F93" s="17" t="str">
        <f t="shared" si="8"/>
        <v/>
      </c>
      <c r="G93" s="289"/>
      <c r="H93" s="257"/>
      <c r="I93" s="17"/>
      <c r="J93" s="17"/>
      <c r="K93" s="39" t="str">
        <f t="shared" si="9"/>
        <v/>
      </c>
      <c r="L93" s="56" t="str">
        <f t="shared" si="10"/>
        <v/>
      </c>
      <c r="M93" s="333"/>
      <c r="N93" s="333"/>
      <c r="O93" s="333"/>
      <c r="P93" s="335"/>
      <c r="Q93" s="336"/>
    </row>
    <row r="94" customHeight="1" spans="1:17">
      <c r="A94" s="137" t="str">
        <f>IF(C94="","",SUBTOTAL(103,$C$7:$C94))</f>
        <v/>
      </c>
      <c r="B94" s="333"/>
      <c r="C94" s="139"/>
      <c r="D94" s="81"/>
      <c r="E94" s="119"/>
      <c r="F94" s="17" t="str">
        <f t="shared" si="8"/>
        <v/>
      </c>
      <c r="G94" s="289"/>
      <c r="H94" s="257"/>
      <c r="I94" s="17"/>
      <c r="J94" s="17"/>
      <c r="K94" s="39" t="str">
        <f t="shared" si="9"/>
        <v/>
      </c>
      <c r="L94" s="56" t="str">
        <f t="shared" si="10"/>
        <v/>
      </c>
      <c r="M94" s="333"/>
      <c r="N94" s="333"/>
      <c r="O94" s="333"/>
      <c r="P94" s="335"/>
      <c r="Q94" s="336"/>
    </row>
    <row r="95" customHeight="1" spans="1:17">
      <c r="A95" s="137" t="str">
        <f>IF(C95="","",SUBTOTAL(103,$C$7:$C95))</f>
        <v/>
      </c>
      <c r="B95" s="333"/>
      <c r="C95" s="139"/>
      <c r="D95" s="81"/>
      <c r="E95" s="119"/>
      <c r="F95" s="17" t="str">
        <f t="shared" si="8"/>
        <v/>
      </c>
      <c r="G95" s="289"/>
      <c r="H95" s="257"/>
      <c r="I95" s="17"/>
      <c r="J95" s="17"/>
      <c r="K95" s="39" t="str">
        <f t="shared" si="9"/>
        <v/>
      </c>
      <c r="L95" s="56" t="str">
        <f t="shared" si="10"/>
        <v/>
      </c>
      <c r="M95" s="333"/>
      <c r="N95" s="333"/>
      <c r="O95" s="333"/>
      <c r="P95" s="335"/>
      <c r="Q95" s="336"/>
    </row>
    <row r="96" customHeight="1" spans="1:17">
      <c r="A96" s="137" t="str">
        <f>IF(C96="","",SUBTOTAL(103,$C$7:$C96))</f>
        <v/>
      </c>
      <c r="B96" s="333"/>
      <c r="C96" s="139"/>
      <c r="D96" s="81"/>
      <c r="E96" s="119"/>
      <c r="F96" s="17" t="str">
        <f t="shared" si="8"/>
        <v/>
      </c>
      <c r="G96" s="289"/>
      <c r="H96" s="257"/>
      <c r="I96" s="17"/>
      <c r="J96" s="17"/>
      <c r="K96" s="39" t="str">
        <f t="shared" si="9"/>
        <v/>
      </c>
      <c r="L96" s="56" t="str">
        <f t="shared" si="10"/>
        <v/>
      </c>
      <c r="M96" s="333"/>
      <c r="N96" s="333"/>
      <c r="O96" s="333"/>
      <c r="P96" s="335"/>
      <c r="Q96" s="336"/>
    </row>
    <row r="97" customHeight="1" spans="1:17">
      <c r="A97" s="137" t="str">
        <f>IF(C97="","",SUBTOTAL(103,$C$7:$C97))</f>
        <v/>
      </c>
      <c r="B97" s="333"/>
      <c r="C97" s="139"/>
      <c r="D97" s="81"/>
      <c r="E97" s="119"/>
      <c r="F97" s="17" t="str">
        <f t="shared" si="8"/>
        <v/>
      </c>
      <c r="G97" s="289"/>
      <c r="H97" s="257"/>
      <c r="I97" s="17"/>
      <c r="J97" s="17"/>
      <c r="K97" s="39" t="str">
        <f t="shared" si="9"/>
        <v/>
      </c>
      <c r="L97" s="56" t="str">
        <f t="shared" si="10"/>
        <v/>
      </c>
      <c r="M97" s="333"/>
      <c r="N97" s="333"/>
      <c r="O97" s="333"/>
      <c r="P97" s="335"/>
      <c r="Q97" s="336"/>
    </row>
    <row r="98" customHeight="1" spans="1:17">
      <c r="A98" s="137" t="str">
        <f>IF(C98="","",SUBTOTAL(103,$C$7:$C98))</f>
        <v/>
      </c>
      <c r="B98" s="333"/>
      <c r="C98" s="139"/>
      <c r="D98" s="81"/>
      <c r="E98" s="119"/>
      <c r="F98" s="17" t="str">
        <f t="shared" si="8"/>
        <v/>
      </c>
      <c r="G98" s="289"/>
      <c r="H98" s="257"/>
      <c r="I98" s="17"/>
      <c r="J98" s="17"/>
      <c r="K98" s="39" t="str">
        <f t="shared" si="9"/>
        <v/>
      </c>
      <c r="L98" s="56" t="str">
        <f t="shared" si="10"/>
        <v/>
      </c>
      <c r="M98" s="333"/>
      <c r="N98" s="333"/>
      <c r="O98" s="333"/>
      <c r="P98" s="335"/>
      <c r="Q98" s="336"/>
    </row>
    <row r="99" customHeight="1" spans="1:17">
      <c r="A99" s="137" t="str">
        <f>IF(C99="","",SUBTOTAL(103,$C$7:$C99))</f>
        <v/>
      </c>
      <c r="B99" s="333"/>
      <c r="C99" s="139"/>
      <c r="D99" s="81"/>
      <c r="E99" s="119"/>
      <c r="F99" s="17" t="str">
        <f t="shared" si="8"/>
        <v/>
      </c>
      <c r="G99" s="289"/>
      <c r="H99" s="257"/>
      <c r="I99" s="17"/>
      <c r="J99" s="17"/>
      <c r="K99" s="39" t="str">
        <f t="shared" si="9"/>
        <v/>
      </c>
      <c r="L99" s="56" t="str">
        <f t="shared" si="10"/>
        <v/>
      </c>
      <c r="M99" s="333"/>
      <c r="N99" s="333"/>
      <c r="O99" s="333"/>
      <c r="P99" s="335"/>
      <c r="Q99" s="336"/>
    </row>
    <row r="100" customHeight="1" spans="1:17">
      <c r="A100" s="137" t="str">
        <f>IF(C100="","",SUBTOTAL(103,$C$7:$C100))</f>
        <v/>
      </c>
      <c r="B100" s="333"/>
      <c r="C100" s="139"/>
      <c r="D100" s="81"/>
      <c r="E100" s="119"/>
      <c r="F100" s="17" t="str">
        <f t="shared" ref="F100:F117" si="11">IF(E100=0,"",G100/E100)</f>
        <v/>
      </c>
      <c r="G100" s="289"/>
      <c r="H100" s="257"/>
      <c r="I100" s="17"/>
      <c r="J100" s="17"/>
      <c r="K100" s="39" t="str">
        <f t="shared" si="9"/>
        <v/>
      </c>
      <c r="L100" s="56" t="str">
        <f t="shared" si="10"/>
        <v/>
      </c>
      <c r="M100" s="333"/>
      <c r="N100" s="333"/>
      <c r="O100" s="333"/>
      <c r="P100" s="335"/>
      <c r="Q100" s="336"/>
    </row>
    <row r="101" customHeight="1" spans="1:17">
      <c r="A101" s="137" t="str">
        <f>IF(C101="","",SUBTOTAL(103,$C$7:$C101))</f>
        <v/>
      </c>
      <c r="B101" s="333"/>
      <c r="C101" s="139"/>
      <c r="D101" s="81"/>
      <c r="E101" s="119"/>
      <c r="F101" s="17" t="str">
        <f t="shared" si="11"/>
        <v/>
      </c>
      <c r="G101" s="289"/>
      <c r="H101" s="257"/>
      <c r="I101" s="17"/>
      <c r="J101" s="17"/>
      <c r="K101" s="39" t="str">
        <f t="shared" si="9"/>
        <v/>
      </c>
      <c r="L101" s="56" t="str">
        <f t="shared" si="10"/>
        <v/>
      </c>
      <c r="M101" s="333"/>
      <c r="N101" s="333"/>
      <c r="O101" s="333"/>
      <c r="P101" s="335"/>
      <c r="Q101" s="336"/>
    </row>
    <row r="102" customHeight="1" spans="1:17">
      <c r="A102" s="137" t="str">
        <f>IF(C102="","",SUBTOTAL(103,$C$7:$C102))</f>
        <v/>
      </c>
      <c r="B102" s="333"/>
      <c r="C102" s="139"/>
      <c r="D102" s="81"/>
      <c r="E102" s="119"/>
      <c r="F102" s="17" t="str">
        <f t="shared" si="11"/>
        <v/>
      </c>
      <c r="G102" s="289"/>
      <c r="H102" s="257"/>
      <c r="I102" s="17"/>
      <c r="J102" s="17"/>
      <c r="K102" s="39" t="str">
        <f t="shared" si="9"/>
        <v/>
      </c>
      <c r="L102" s="56" t="str">
        <f t="shared" si="10"/>
        <v/>
      </c>
      <c r="M102" s="333"/>
      <c r="N102" s="333"/>
      <c r="O102" s="333"/>
      <c r="P102" s="335"/>
      <c r="Q102" s="336"/>
    </row>
    <row r="103" customHeight="1" spans="1:17">
      <c r="A103" s="137" t="str">
        <f>IF(C103="","",SUBTOTAL(103,$C$7:$C103))</f>
        <v/>
      </c>
      <c r="B103" s="333"/>
      <c r="C103" s="139"/>
      <c r="D103" s="81"/>
      <c r="E103" s="119"/>
      <c r="F103" s="17" t="str">
        <f t="shared" si="11"/>
        <v/>
      </c>
      <c r="G103" s="289"/>
      <c r="H103" s="257"/>
      <c r="I103" s="17"/>
      <c r="J103" s="17"/>
      <c r="K103" s="39" t="str">
        <f t="shared" si="9"/>
        <v/>
      </c>
      <c r="L103" s="56" t="str">
        <f t="shared" si="10"/>
        <v/>
      </c>
      <c r="M103" s="333"/>
      <c r="N103" s="333"/>
      <c r="O103" s="333"/>
      <c r="P103" s="335"/>
      <c r="Q103" s="336"/>
    </row>
    <row r="104" customHeight="1" spans="1:17">
      <c r="A104" s="137" t="str">
        <f>IF(C104="","",SUBTOTAL(103,$C$7:$C104))</f>
        <v/>
      </c>
      <c r="B104" s="333"/>
      <c r="C104" s="139"/>
      <c r="D104" s="81"/>
      <c r="E104" s="119"/>
      <c r="F104" s="17" t="str">
        <f t="shared" si="11"/>
        <v/>
      </c>
      <c r="G104" s="289"/>
      <c r="H104" s="257"/>
      <c r="I104" s="17"/>
      <c r="J104" s="17"/>
      <c r="K104" s="39" t="str">
        <f t="shared" si="9"/>
        <v/>
      </c>
      <c r="L104" s="56" t="str">
        <f t="shared" si="10"/>
        <v/>
      </c>
      <c r="M104" s="333"/>
      <c r="N104" s="333"/>
      <c r="O104" s="333"/>
      <c r="P104" s="335"/>
      <c r="Q104" s="336"/>
    </row>
    <row r="105" customHeight="1" spans="1:17">
      <c r="A105" s="137" t="str">
        <f>IF(C105="","",SUBTOTAL(103,$C$7:$C105))</f>
        <v/>
      </c>
      <c r="B105" s="333"/>
      <c r="C105" s="139"/>
      <c r="D105" s="81"/>
      <c r="E105" s="119"/>
      <c r="F105" s="17" t="str">
        <f t="shared" si="11"/>
        <v/>
      </c>
      <c r="G105" s="289"/>
      <c r="H105" s="257"/>
      <c r="I105" s="17"/>
      <c r="J105" s="17"/>
      <c r="K105" s="39" t="str">
        <f t="shared" si="9"/>
        <v/>
      </c>
      <c r="L105" s="56" t="str">
        <f t="shared" si="10"/>
        <v/>
      </c>
      <c r="M105" s="333"/>
      <c r="N105" s="333"/>
      <c r="O105" s="333"/>
      <c r="P105" s="335"/>
      <c r="Q105" s="336"/>
    </row>
    <row r="106" customHeight="1" spans="1:17">
      <c r="A106" s="137" t="str">
        <f>IF(C106="","",SUBTOTAL(103,$C$7:$C106))</f>
        <v/>
      </c>
      <c r="B106" s="333"/>
      <c r="C106" s="139"/>
      <c r="D106" s="81"/>
      <c r="E106" s="119"/>
      <c r="F106" s="17" t="str">
        <f t="shared" si="11"/>
        <v/>
      </c>
      <c r="G106" s="289"/>
      <c r="H106" s="257"/>
      <c r="I106" s="17"/>
      <c r="J106" s="17"/>
      <c r="K106" s="39" t="str">
        <f t="shared" si="9"/>
        <v/>
      </c>
      <c r="L106" s="56" t="str">
        <f t="shared" si="10"/>
        <v/>
      </c>
      <c r="M106" s="333"/>
      <c r="N106" s="333"/>
      <c r="O106" s="333"/>
      <c r="P106" s="335"/>
      <c r="Q106" s="336"/>
    </row>
    <row r="107" customHeight="1" spans="1:17">
      <c r="A107" s="137" t="str">
        <f>IF(C107="","",SUBTOTAL(103,$C$7:$C107))</f>
        <v/>
      </c>
      <c r="B107" s="333"/>
      <c r="C107" s="139"/>
      <c r="D107" s="81"/>
      <c r="E107" s="119"/>
      <c r="F107" s="17" t="str">
        <f t="shared" si="11"/>
        <v/>
      </c>
      <c r="G107" s="289"/>
      <c r="H107" s="257"/>
      <c r="I107" s="17"/>
      <c r="J107" s="17"/>
      <c r="K107" s="39" t="str">
        <f t="shared" si="9"/>
        <v/>
      </c>
      <c r="L107" s="56" t="str">
        <f t="shared" si="10"/>
        <v/>
      </c>
      <c r="M107" s="333"/>
      <c r="N107" s="333"/>
      <c r="O107" s="333"/>
      <c r="P107" s="335"/>
      <c r="Q107" s="336"/>
    </row>
    <row r="108" customHeight="1" spans="1:17">
      <c r="A108" s="137" t="str">
        <f>IF(C108="","",SUBTOTAL(103,$C$7:$C108))</f>
        <v/>
      </c>
      <c r="B108" s="333"/>
      <c r="C108" s="139"/>
      <c r="D108" s="81"/>
      <c r="E108" s="119"/>
      <c r="F108" s="17" t="str">
        <f t="shared" si="11"/>
        <v/>
      </c>
      <c r="G108" s="289"/>
      <c r="H108" s="257"/>
      <c r="I108" s="17"/>
      <c r="J108" s="17"/>
      <c r="K108" s="39" t="str">
        <f t="shared" si="9"/>
        <v/>
      </c>
      <c r="L108" s="56" t="str">
        <f t="shared" si="10"/>
        <v/>
      </c>
      <c r="M108" s="333"/>
      <c r="N108" s="333"/>
      <c r="O108" s="333"/>
      <c r="P108" s="335"/>
      <c r="Q108" s="336"/>
    </row>
    <row r="109" customHeight="1" spans="1:17">
      <c r="A109" s="137" t="str">
        <f>IF(C109="","",SUBTOTAL(103,$C$7:$C109))</f>
        <v/>
      </c>
      <c r="B109" s="333"/>
      <c r="C109" s="139"/>
      <c r="D109" s="81"/>
      <c r="E109" s="119"/>
      <c r="F109" s="17" t="str">
        <f t="shared" si="11"/>
        <v/>
      </c>
      <c r="G109" s="289"/>
      <c r="H109" s="257"/>
      <c r="I109" s="17"/>
      <c r="J109" s="17"/>
      <c r="K109" s="39" t="str">
        <f t="shared" si="9"/>
        <v/>
      </c>
      <c r="L109" s="56" t="str">
        <f t="shared" si="10"/>
        <v/>
      </c>
      <c r="M109" s="333"/>
      <c r="N109" s="333"/>
      <c r="O109" s="333"/>
      <c r="P109" s="335"/>
      <c r="Q109" s="336"/>
    </row>
    <row r="110" customHeight="1" spans="1:17">
      <c r="A110" s="137" t="str">
        <f>IF(C110="","",SUBTOTAL(103,$C$7:$C110))</f>
        <v/>
      </c>
      <c r="B110" s="333"/>
      <c r="C110" s="139"/>
      <c r="D110" s="81"/>
      <c r="E110" s="119"/>
      <c r="F110" s="17" t="str">
        <f t="shared" si="11"/>
        <v/>
      </c>
      <c r="G110" s="289"/>
      <c r="H110" s="257"/>
      <c r="I110" s="17"/>
      <c r="J110" s="17"/>
      <c r="K110" s="39" t="str">
        <f t="shared" si="9"/>
        <v/>
      </c>
      <c r="L110" s="56" t="str">
        <f t="shared" si="10"/>
        <v/>
      </c>
      <c r="M110" s="333"/>
      <c r="N110" s="333"/>
      <c r="O110" s="333"/>
      <c r="P110" s="335"/>
      <c r="Q110" s="336"/>
    </row>
    <row r="111" customHeight="1" spans="1:17">
      <c r="A111" s="137" t="str">
        <f>IF(C111="","",SUBTOTAL(103,$C$7:$C111))</f>
        <v/>
      </c>
      <c r="B111" s="333"/>
      <c r="C111" s="139"/>
      <c r="D111" s="81"/>
      <c r="E111" s="119"/>
      <c r="F111" s="17" t="str">
        <f t="shared" si="11"/>
        <v/>
      </c>
      <c r="G111" s="289"/>
      <c r="H111" s="257"/>
      <c r="I111" s="17"/>
      <c r="J111" s="17"/>
      <c r="K111" s="39" t="str">
        <f t="shared" si="9"/>
        <v/>
      </c>
      <c r="L111" s="56" t="str">
        <f t="shared" si="10"/>
        <v/>
      </c>
      <c r="M111" s="333"/>
      <c r="N111" s="333"/>
      <c r="O111" s="333"/>
      <c r="P111" s="335"/>
      <c r="Q111" s="336"/>
    </row>
    <row r="112" customHeight="1" spans="1:17">
      <c r="A112" s="137" t="str">
        <f>IF(C112="","",SUBTOTAL(103,$C$7:$C112))</f>
        <v/>
      </c>
      <c r="B112" s="333"/>
      <c r="C112" s="139"/>
      <c r="D112" s="81"/>
      <c r="E112" s="119"/>
      <c r="F112" s="17" t="str">
        <f t="shared" si="11"/>
        <v/>
      </c>
      <c r="G112" s="289"/>
      <c r="H112" s="257"/>
      <c r="I112" s="17"/>
      <c r="J112" s="17"/>
      <c r="K112" s="39" t="str">
        <f t="shared" si="9"/>
        <v/>
      </c>
      <c r="L112" s="56" t="str">
        <f t="shared" si="10"/>
        <v/>
      </c>
      <c r="M112" s="333"/>
      <c r="N112" s="333"/>
      <c r="O112" s="333"/>
      <c r="P112" s="335"/>
      <c r="Q112" s="336"/>
    </row>
    <row r="113" customHeight="1" spans="1:17">
      <c r="A113" s="137" t="str">
        <f>IF(C113="","",SUBTOTAL(103,$C$7:$C113))</f>
        <v/>
      </c>
      <c r="B113" s="333"/>
      <c r="C113" s="139"/>
      <c r="D113" s="81"/>
      <c r="E113" s="119"/>
      <c r="F113" s="17" t="str">
        <f t="shared" si="11"/>
        <v/>
      </c>
      <c r="G113" s="289"/>
      <c r="H113" s="257"/>
      <c r="I113" s="17"/>
      <c r="J113" s="17"/>
      <c r="K113" s="39" t="str">
        <f t="shared" si="9"/>
        <v/>
      </c>
      <c r="L113" s="56" t="str">
        <f t="shared" si="10"/>
        <v/>
      </c>
      <c r="M113" s="333"/>
      <c r="N113" s="333"/>
      <c r="O113" s="333"/>
      <c r="P113" s="335"/>
      <c r="Q113" s="336"/>
    </row>
    <row r="114" customHeight="1" spans="1:17">
      <c r="A114" s="137" t="str">
        <f>IF(C114="","",SUBTOTAL(103,$C$7:$C114))</f>
        <v/>
      </c>
      <c r="B114" s="333"/>
      <c r="C114" s="139"/>
      <c r="D114" s="81"/>
      <c r="E114" s="119"/>
      <c r="F114" s="17" t="str">
        <f t="shared" si="11"/>
        <v/>
      </c>
      <c r="G114" s="289"/>
      <c r="H114" s="257"/>
      <c r="I114" s="17"/>
      <c r="J114" s="17"/>
      <c r="K114" s="39" t="str">
        <f t="shared" si="9"/>
        <v/>
      </c>
      <c r="L114" s="56" t="str">
        <f t="shared" si="10"/>
        <v/>
      </c>
      <c r="M114" s="333"/>
      <c r="N114" s="333"/>
      <c r="O114" s="333"/>
      <c r="P114" s="335"/>
      <c r="Q114" s="336"/>
    </row>
    <row r="115" customHeight="1" spans="1:17">
      <c r="A115" s="137" t="str">
        <f>IF(C115="","",SUBTOTAL(103,$C$7:$C115))</f>
        <v/>
      </c>
      <c r="B115" s="333"/>
      <c r="C115" s="139"/>
      <c r="D115" s="81"/>
      <c r="E115" s="119"/>
      <c r="F115" s="17" t="str">
        <f t="shared" si="11"/>
        <v/>
      </c>
      <c r="G115" s="289"/>
      <c r="H115" s="257"/>
      <c r="I115" s="17"/>
      <c r="J115" s="17"/>
      <c r="K115" s="39" t="str">
        <f t="shared" si="9"/>
        <v/>
      </c>
      <c r="L115" s="56" t="str">
        <f t="shared" si="10"/>
        <v/>
      </c>
      <c r="M115" s="333"/>
      <c r="N115" s="333"/>
      <c r="O115" s="333"/>
      <c r="P115" s="335"/>
      <c r="Q115" s="336"/>
    </row>
    <row r="116" customHeight="1" spans="1:17">
      <c r="A116" s="137" t="str">
        <f>IF(C116="","",SUBTOTAL(103,$C$7:$C116))</f>
        <v/>
      </c>
      <c r="B116" s="333"/>
      <c r="C116" s="139"/>
      <c r="D116" s="81"/>
      <c r="E116" s="119"/>
      <c r="F116" s="17" t="str">
        <f t="shared" si="11"/>
        <v/>
      </c>
      <c r="G116" s="289"/>
      <c r="H116" s="257"/>
      <c r="I116" s="17"/>
      <c r="J116" s="17"/>
      <c r="K116" s="39" t="str">
        <f t="shared" si="9"/>
        <v/>
      </c>
      <c r="L116" s="56" t="str">
        <f t="shared" si="10"/>
        <v/>
      </c>
      <c r="M116" s="333"/>
      <c r="N116" s="333"/>
      <c r="O116" s="333"/>
      <c r="P116" s="335"/>
      <c r="Q116" s="336"/>
    </row>
    <row r="117" customHeight="1" spans="1:17">
      <c r="A117" s="137" t="str">
        <f>IF(C117="","",SUBTOTAL(103,$C$7:$C117))</f>
        <v/>
      </c>
      <c r="B117" s="333"/>
      <c r="C117" s="139"/>
      <c r="D117" s="81"/>
      <c r="E117" s="119"/>
      <c r="F117" s="17" t="str">
        <f t="shared" si="11"/>
        <v/>
      </c>
      <c r="G117" s="289"/>
      <c r="H117" s="257"/>
      <c r="I117" s="17"/>
      <c r="J117" s="17"/>
      <c r="K117" s="39" t="str">
        <f t="shared" si="9"/>
        <v/>
      </c>
      <c r="L117" s="56" t="str">
        <f t="shared" si="10"/>
        <v/>
      </c>
      <c r="M117" s="333"/>
      <c r="N117" s="333"/>
      <c r="O117" s="333"/>
      <c r="P117" s="335"/>
      <c r="Q117" s="336"/>
    </row>
    <row r="118" customHeight="1" spans="1:17">
      <c r="A118" s="137" t="str">
        <f>IF(C118="","",SUBTOTAL(103,$C$7:$C118))</f>
        <v/>
      </c>
      <c r="B118" s="333"/>
      <c r="C118" s="139"/>
      <c r="D118" s="81"/>
      <c r="E118" s="119"/>
      <c r="F118" s="17" t="str">
        <f t="shared" ref="F118:F135" si="12">IF(E118=0,"",G118/E118)</f>
        <v/>
      </c>
      <c r="G118" s="289"/>
      <c r="H118" s="257"/>
      <c r="I118" s="17"/>
      <c r="J118" s="17"/>
      <c r="K118" s="39" t="str">
        <f t="shared" si="9"/>
        <v/>
      </c>
      <c r="L118" s="56" t="str">
        <f t="shared" si="10"/>
        <v/>
      </c>
      <c r="M118" s="333"/>
      <c r="N118" s="333"/>
      <c r="O118" s="333"/>
      <c r="P118" s="335"/>
      <c r="Q118" s="336"/>
    </row>
    <row r="119" customHeight="1" spans="1:17">
      <c r="A119" s="137" t="str">
        <f>IF(C119="","",SUBTOTAL(103,$C$7:$C119))</f>
        <v/>
      </c>
      <c r="B119" s="333"/>
      <c r="C119" s="139"/>
      <c r="D119" s="81"/>
      <c r="E119" s="119"/>
      <c r="F119" s="17" t="str">
        <f t="shared" si="12"/>
        <v/>
      </c>
      <c r="G119" s="289"/>
      <c r="H119" s="257"/>
      <c r="I119" s="17"/>
      <c r="J119" s="17"/>
      <c r="K119" s="39" t="str">
        <f t="shared" si="9"/>
        <v/>
      </c>
      <c r="L119" s="56" t="str">
        <f t="shared" si="10"/>
        <v/>
      </c>
      <c r="M119" s="333"/>
      <c r="N119" s="333"/>
      <c r="O119" s="333"/>
      <c r="P119" s="335"/>
      <c r="Q119" s="336"/>
    </row>
    <row r="120" customHeight="1" spans="1:17">
      <c r="A120" s="137" t="str">
        <f>IF(C120="","",SUBTOTAL(103,$C$7:$C120))</f>
        <v/>
      </c>
      <c r="B120" s="333"/>
      <c r="C120" s="139"/>
      <c r="D120" s="81"/>
      <c r="E120" s="119"/>
      <c r="F120" s="17" t="str">
        <f t="shared" si="12"/>
        <v/>
      </c>
      <c r="G120" s="289"/>
      <c r="H120" s="257"/>
      <c r="I120" s="17"/>
      <c r="J120" s="17"/>
      <c r="K120" s="39" t="str">
        <f t="shared" si="9"/>
        <v/>
      </c>
      <c r="L120" s="56" t="str">
        <f t="shared" si="10"/>
        <v/>
      </c>
      <c r="M120" s="333"/>
      <c r="N120" s="333"/>
      <c r="O120" s="333"/>
      <c r="P120" s="335"/>
      <c r="Q120" s="336"/>
    </row>
    <row r="121" customHeight="1" spans="1:17">
      <c r="A121" s="137" t="str">
        <f>IF(C121="","",SUBTOTAL(103,$C$7:$C121))</f>
        <v/>
      </c>
      <c r="B121" s="333"/>
      <c r="C121" s="139"/>
      <c r="D121" s="81"/>
      <c r="E121" s="119"/>
      <c r="F121" s="17" t="str">
        <f t="shared" si="12"/>
        <v/>
      </c>
      <c r="G121" s="289"/>
      <c r="H121" s="257"/>
      <c r="I121" s="17"/>
      <c r="J121" s="17"/>
      <c r="K121" s="39" t="str">
        <f t="shared" si="9"/>
        <v/>
      </c>
      <c r="L121" s="56" t="str">
        <f t="shared" si="10"/>
        <v/>
      </c>
      <c r="M121" s="333"/>
      <c r="N121" s="333"/>
      <c r="O121" s="333"/>
      <c r="P121" s="335"/>
      <c r="Q121" s="336"/>
    </row>
    <row r="122" customHeight="1" spans="1:17">
      <c r="A122" s="137" t="str">
        <f>IF(C122="","",SUBTOTAL(103,$C$7:$C122))</f>
        <v/>
      </c>
      <c r="B122" s="333"/>
      <c r="C122" s="139"/>
      <c r="D122" s="81"/>
      <c r="E122" s="119"/>
      <c r="F122" s="17" t="str">
        <f t="shared" si="12"/>
        <v/>
      </c>
      <c r="G122" s="289"/>
      <c r="H122" s="257"/>
      <c r="I122" s="17"/>
      <c r="J122" s="17"/>
      <c r="K122" s="39" t="str">
        <f t="shared" si="9"/>
        <v/>
      </c>
      <c r="L122" s="56" t="str">
        <f t="shared" si="10"/>
        <v/>
      </c>
      <c r="M122" s="333"/>
      <c r="N122" s="333"/>
      <c r="O122" s="333"/>
      <c r="P122" s="335"/>
      <c r="Q122" s="336"/>
    </row>
    <row r="123" customHeight="1" spans="1:17">
      <c r="A123" s="137" t="str">
        <f>IF(C123="","",SUBTOTAL(103,$C$7:$C123))</f>
        <v/>
      </c>
      <c r="B123" s="333"/>
      <c r="C123" s="139"/>
      <c r="D123" s="81"/>
      <c r="E123" s="119"/>
      <c r="F123" s="17" t="str">
        <f t="shared" si="12"/>
        <v/>
      </c>
      <c r="G123" s="289"/>
      <c r="H123" s="257"/>
      <c r="I123" s="17"/>
      <c r="J123" s="17"/>
      <c r="K123" s="39" t="str">
        <f t="shared" si="9"/>
        <v/>
      </c>
      <c r="L123" s="56" t="str">
        <f t="shared" si="10"/>
        <v/>
      </c>
      <c r="M123" s="333"/>
      <c r="N123" s="333"/>
      <c r="O123" s="333"/>
      <c r="P123" s="335"/>
      <c r="Q123" s="336"/>
    </row>
    <row r="124" customHeight="1" spans="1:17">
      <c r="A124" s="137" t="str">
        <f>IF(C124="","",SUBTOTAL(103,$C$7:$C124))</f>
        <v/>
      </c>
      <c r="B124" s="333"/>
      <c r="C124" s="139"/>
      <c r="D124" s="81"/>
      <c r="E124" s="119"/>
      <c r="F124" s="17" t="str">
        <f t="shared" si="12"/>
        <v/>
      </c>
      <c r="G124" s="289"/>
      <c r="H124" s="257"/>
      <c r="I124" s="17"/>
      <c r="J124" s="17"/>
      <c r="K124" s="39" t="str">
        <f t="shared" si="9"/>
        <v/>
      </c>
      <c r="L124" s="56" t="str">
        <f t="shared" si="10"/>
        <v/>
      </c>
      <c r="M124" s="333"/>
      <c r="N124" s="333"/>
      <c r="O124" s="333"/>
      <c r="P124" s="335"/>
      <c r="Q124" s="336"/>
    </row>
    <row r="125" customHeight="1" spans="1:17">
      <c r="A125" s="137" t="str">
        <f>IF(C125="","",SUBTOTAL(103,$C$7:$C125))</f>
        <v/>
      </c>
      <c r="B125" s="333"/>
      <c r="C125" s="139"/>
      <c r="D125" s="81"/>
      <c r="E125" s="119"/>
      <c r="F125" s="17" t="str">
        <f t="shared" si="12"/>
        <v/>
      </c>
      <c r="G125" s="289"/>
      <c r="H125" s="257"/>
      <c r="I125" s="17"/>
      <c r="J125" s="17"/>
      <c r="K125" s="39" t="str">
        <f t="shared" si="9"/>
        <v/>
      </c>
      <c r="L125" s="56" t="str">
        <f t="shared" si="10"/>
        <v/>
      </c>
      <c r="M125" s="333"/>
      <c r="N125" s="333"/>
      <c r="O125" s="333"/>
      <c r="P125" s="335"/>
      <c r="Q125" s="336"/>
    </row>
    <row r="126" customHeight="1" spans="1:17">
      <c r="A126" s="137" t="str">
        <f>IF(C126="","",SUBTOTAL(103,$C$7:$C126))</f>
        <v/>
      </c>
      <c r="B126" s="333"/>
      <c r="C126" s="139"/>
      <c r="D126" s="81"/>
      <c r="E126" s="119"/>
      <c r="F126" s="17" t="str">
        <f t="shared" si="12"/>
        <v/>
      </c>
      <c r="G126" s="289"/>
      <c r="H126" s="257"/>
      <c r="I126" s="17"/>
      <c r="J126" s="17"/>
      <c r="K126" s="39" t="str">
        <f t="shared" si="9"/>
        <v/>
      </c>
      <c r="L126" s="56" t="str">
        <f t="shared" si="10"/>
        <v/>
      </c>
      <c r="M126" s="333"/>
      <c r="N126" s="333"/>
      <c r="O126" s="333"/>
      <c r="P126" s="335"/>
      <c r="Q126" s="336"/>
    </row>
    <row r="127" customHeight="1" spans="1:17">
      <c r="A127" s="137" t="str">
        <f>IF(C127="","",SUBTOTAL(103,$C$7:$C127))</f>
        <v/>
      </c>
      <c r="B127" s="333"/>
      <c r="C127" s="139"/>
      <c r="D127" s="81"/>
      <c r="E127" s="119"/>
      <c r="F127" s="17" t="str">
        <f t="shared" si="12"/>
        <v/>
      </c>
      <c r="G127" s="289"/>
      <c r="H127" s="257"/>
      <c r="I127" s="17"/>
      <c r="J127" s="17"/>
      <c r="K127" s="39" t="str">
        <f t="shared" si="9"/>
        <v/>
      </c>
      <c r="L127" s="56" t="str">
        <f t="shared" si="10"/>
        <v/>
      </c>
      <c r="M127" s="333"/>
      <c r="N127" s="333"/>
      <c r="O127" s="333"/>
      <c r="P127" s="335"/>
      <c r="Q127" s="336"/>
    </row>
    <row r="128" customHeight="1" spans="1:17">
      <c r="A128" s="137" t="str">
        <f>IF(C128="","",SUBTOTAL(103,$C$7:$C128))</f>
        <v/>
      </c>
      <c r="B128" s="333"/>
      <c r="C128" s="139"/>
      <c r="D128" s="81"/>
      <c r="E128" s="119"/>
      <c r="F128" s="17" t="str">
        <f t="shared" si="12"/>
        <v/>
      </c>
      <c r="G128" s="289"/>
      <c r="H128" s="257"/>
      <c r="I128" s="17"/>
      <c r="J128" s="17"/>
      <c r="K128" s="39" t="str">
        <f t="shared" si="9"/>
        <v/>
      </c>
      <c r="L128" s="56" t="str">
        <f t="shared" si="10"/>
        <v/>
      </c>
      <c r="M128" s="333"/>
      <c r="N128" s="333"/>
      <c r="O128" s="333"/>
      <c r="P128" s="335"/>
      <c r="Q128" s="336"/>
    </row>
    <row r="129" customHeight="1" spans="1:17">
      <c r="A129" s="137" t="str">
        <f>IF(C129="","",SUBTOTAL(103,$C$7:$C129))</f>
        <v/>
      </c>
      <c r="B129" s="333"/>
      <c r="C129" s="139"/>
      <c r="D129" s="81"/>
      <c r="E129" s="119"/>
      <c r="F129" s="17" t="str">
        <f t="shared" si="12"/>
        <v/>
      </c>
      <c r="G129" s="289"/>
      <c r="H129" s="257"/>
      <c r="I129" s="17"/>
      <c r="J129" s="17"/>
      <c r="K129" s="39" t="str">
        <f t="shared" si="9"/>
        <v/>
      </c>
      <c r="L129" s="56" t="str">
        <f t="shared" si="10"/>
        <v/>
      </c>
      <c r="M129" s="333"/>
      <c r="N129" s="333"/>
      <c r="O129" s="333"/>
      <c r="P129" s="335"/>
      <c r="Q129" s="336"/>
    </row>
    <row r="130" customHeight="1" spans="1:17">
      <c r="A130" s="137" t="str">
        <f>IF(C130="","",SUBTOTAL(103,$C$7:$C130))</f>
        <v/>
      </c>
      <c r="B130" s="333"/>
      <c r="C130" s="139"/>
      <c r="D130" s="81"/>
      <c r="E130" s="119"/>
      <c r="F130" s="17" t="str">
        <f t="shared" si="12"/>
        <v/>
      </c>
      <c r="G130" s="289"/>
      <c r="H130" s="257"/>
      <c r="I130" s="17"/>
      <c r="J130" s="17"/>
      <c r="K130" s="39" t="str">
        <f t="shared" si="9"/>
        <v/>
      </c>
      <c r="L130" s="56" t="str">
        <f t="shared" si="10"/>
        <v/>
      </c>
      <c r="M130" s="333"/>
      <c r="N130" s="333"/>
      <c r="O130" s="333"/>
      <c r="P130" s="335"/>
      <c r="Q130" s="336"/>
    </row>
    <row r="131" customHeight="1" spans="1:17">
      <c r="A131" s="137" t="str">
        <f>IF(C131="","",SUBTOTAL(103,$C$7:$C131))</f>
        <v/>
      </c>
      <c r="B131" s="333"/>
      <c r="C131" s="139"/>
      <c r="D131" s="81"/>
      <c r="E131" s="119"/>
      <c r="F131" s="17" t="str">
        <f t="shared" si="12"/>
        <v/>
      </c>
      <c r="G131" s="289"/>
      <c r="H131" s="257"/>
      <c r="I131" s="17"/>
      <c r="J131" s="17"/>
      <c r="K131" s="39" t="str">
        <f t="shared" si="9"/>
        <v/>
      </c>
      <c r="L131" s="56" t="str">
        <f t="shared" si="10"/>
        <v/>
      </c>
      <c r="M131" s="333"/>
      <c r="N131" s="333"/>
      <c r="O131" s="333"/>
      <c r="P131" s="335"/>
      <c r="Q131" s="336"/>
    </row>
    <row r="132" customHeight="1" spans="1:17">
      <c r="A132" s="137" t="str">
        <f>IF(C132="","",SUBTOTAL(103,$C$7:$C132))</f>
        <v/>
      </c>
      <c r="B132" s="333"/>
      <c r="C132" s="139"/>
      <c r="D132" s="81"/>
      <c r="E132" s="119"/>
      <c r="F132" s="17" t="str">
        <f t="shared" si="12"/>
        <v/>
      </c>
      <c r="G132" s="289"/>
      <c r="H132" s="257"/>
      <c r="I132" s="17"/>
      <c r="J132" s="17"/>
      <c r="K132" s="39" t="str">
        <f t="shared" si="9"/>
        <v/>
      </c>
      <c r="L132" s="56" t="str">
        <f t="shared" si="10"/>
        <v/>
      </c>
      <c r="M132" s="333"/>
      <c r="N132" s="333"/>
      <c r="O132" s="333"/>
      <c r="P132" s="335"/>
      <c r="Q132" s="336"/>
    </row>
    <row r="133" customHeight="1" spans="1:17">
      <c r="A133" s="137" t="str">
        <f>IF(C133="","",SUBTOTAL(103,$C$7:$C133))</f>
        <v/>
      </c>
      <c r="B133" s="333"/>
      <c r="C133" s="139"/>
      <c r="D133" s="81"/>
      <c r="E133" s="119"/>
      <c r="F133" s="17" t="str">
        <f t="shared" si="12"/>
        <v/>
      </c>
      <c r="G133" s="289"/>
      <c r="H133" s="257"/>
      <c r="I133" s="17"/>
      <c r="J133" s="17"/>
      <c r="K133" s="39" t="str">
        <f t="shared" si="9"/>
        <v/>
      </c>
      <c r="L133" s="56" t="str">
        <f t="shared" si="10"/>
        <v/>
      </c>
      <c r="M133" s="333"/>
      <c r="N133" s="333"/>
      <c r="O133" s="333"/>
      <c r="P133" s="335"/>
      <c r="Q133" s="336"/>
    </row>
    <row r="134" customHeight="1" spans="1:17">
      <c r="A134" s="137" t="str">
        <f>IF(C134="","",SUBTOTAL(103,$C$7:$C134))</f>
        <v/>
      </c>
      <c r="B134" s="333"/>
      <c r="C134" s="139"/>
      <c r="D134" s="81"/>
      <c r="E134" s="119"/>
      <c r="F134" s="17" t="str">
        <f t="shared" si="12"/>
        <v/>
      </c>
      <c r="G134" s="289"/>
      <c r="H134" s="257"/>
      <c r="I134" s="17"/>
      <c r="J134" s="17"/>
      <c r="K134" s="39" t="str">
        <f t="shared" si="9"/>
        <v/>
      </c>
      <c r="L134" s="56" t="str">
        <f t="shared" si="10"/>
        <v/>
      </c>
      <c r="M134" s="333"/>
      <c r="N134" s="333"/>
      <c r="O134" s="333"/>
      <c r="P134" s="335"/>
      <c r="Q134" s="336"/>
    </row>
    <row r="135" customHeight="1" spans="1:17">
      <c r="A135" s="137" t="str">
        <f>IF(C135="","",SUBTOTAL(103,$C$7:$C135))</f>
        <v/>
      </c>
      <c r="B135" s="333"/>
      <c r="C135" s="139"/>
      <c r="D135" s="81"/>
      <c r="E135" s="119"/>
      <c r="F135" s="17" t="str">
        <f t="shared" si="12"/>
        <v/>
      </c>
      <c r="G135" s="289"/>
      <c r="H135" s="257"/>
      <c r="I135" s="17"/>
      <c r="J135" s="17"/>
      <c r="K135" s="39" t="str">
        <f t="shared" si="9"/>
        <v/>
      </c>
      <c r="L135" s="56" t="str">
        <f t="shared" si="10"/>
        <v/>
      </c>
      <c r="M135" s="333"/>
      <c r="N135" s="333"/>
      <c r="O135" s="333"/>
      <c r="P135" s="335"/>
      <c r="Q135" s="336"/>
    </row>
    <row r="136" customHeight="1" spans="1:17">
      <c r="A136" s="137" t="str">
        <f>IF(C136="","",SUBTOTAL(103,$C$7:$C136))</f>
        <v/>
      </c>
      <c r="B136" s="333"/>
      <c r="C136" s="139"/>
      <c r="D136" s="81"/>
      <c r="E136" s="119"/>
      <c r="F136" s="17" t="str">
        <f t="shared" ref="F136:F153" si="13">IF(E136=0,"",G136/E136)</f>
        <v/>
      </c>
      <c r="G136" s="289"/>
      <c r="H136" s="257"/>
      <c r="I136" s="17"/>
      <c r="J136" s="17"/>
      <c r="K136" s="39" t="str">
        <f t="shared" si="9"/>
        <v/>
      </c>
      <c r="L136" s="56" t="str">
        <f t="shared" si="10"/>
        <v/>
      </c>
      <c r="M136" s="333"/>
      <c r="N136" s="333"/>
      <c r="O136" s="333"/>
      <c r="P136" s="335"/>
      <c r="Q136" s="336"/>
    </row>
    <row r="137" customHeight="1" spans="1:17">
      <c r="A137" s="137" t="str">
        <f>IF(C137="","",SUBTOTAL(103,$C$7:$C137))</f>
        <v/>
      </c>
      <c r="B137" s="333"/>
      <c r="C137" s="139"/>
      <c r="D137" s="81"/>
      <c r="E137" s="119"/>
      <c r="F137" s="17" t="str">
        <f t="shared" si="13"/>
        <v/>
      </c>
      <c r="G137" s="289"/>
      <c r="H137" s="257"/>
      <c r="I137" s="17"/>
      <c r="J137" s="17"/>
      <c r="K137" s="39" t="str">
        <f t="shared" si="9"/>
        <v/>
      </c>
      <c r="L137" s="56" t="str">
        <f t="shared" si="10"/>
        <v/>
      </c>
      <c r="M137" s="333"/>
      <c r="N137" s="333"/>
      <c r="O137" s="333"/>
      <c r="P137" s="335"/>
      <c r="Q137" s="336"/>
    </row>
    <row r="138" customHeight="1" spans="1:17">
      <c r="A138" s="137" t="str">
        <f>IF(C138="","",SUBTOTAL(103,$C$7:$C138))</f>
        <v/>
      </c>
      <c r="B138" s="333"/>
      <c r="C138" s="139"/>
      <c r="D138" s="81"/>
      <c r="E138" s="119"/>
      <c r="F138" s="17" t="str">
        <f t="shared" si="13"/>
        <v/>
      </c>
      <c r="G138" s="289"/>
      <c r="H138" s="257"/>
      <c r="I138" s="17"/>
      <c r="J138" s="17"/>
      <c r="K138" s="39" t="str">
        <f t="shared" si="9"/>
        <v/>
      </c>
      <c r="L138" s="56" t="str">
        <f t="shared" si="10"/>
        <v/>
      </c>
      <c r="M138" s="333"/>
      <c r="N138" s="333"/>
      <c r="O138" s="333"/>
      <c r="P138" s="335"/>
      <c r="Q138" s="336"/>
    </row>
    <row r="139" customHeight="1" spans="1:17">
      <c r="A139" s="137" t="str">
        <f>IF(C139="","",SUBTOTAL(103,$C$7:$C139))</f>
        <v/>
      </c>
      <c r="B139" s="333"/>
      <c r="C139" s="139"/>
      <c r="D139" s="81"/>
      <c r="E139" s="119"/>
      <c r="F139" s="17" t="str">
        <f t="shared" si="13"/>
        <v/>
      </c>
      <c r="G139" s="289"/>
      <c r="H139" s="257"/>
      <c r="I139" s="17"/>
      <c r="J139" s="17"/>
      <c r="K139" s="39" t="str">
        <f t="shared" si="9"/>
        <v/>
      </c>
      <c r="L139" s="56" t="str">
        <f t="shared" si="10"/>
        <v/>
      </c>
      <c r="M139" s="333"/>
      <c r="N139" s="333"/>
      <c r="O139" s="333"/>
      <c r="P139" s="335"/>
      <c r="Q139" s="336"/>
    </row>
    <row r="140" customHeight="1" spans="1:17">
      <c r="A140" s="137" t="str">
        <f>IF(C140="","",SUBTOTAL(103,$C$7:$C140))</f>
        <v/>
      </c>
      <c r="B140" s="333"/>
      <c r="C140" s="139"/>
      <c r="D140" s="81"/>
      <c r="E140" s="119"/>
      <c r="F140" s="17" t="str">
        <f t="shared" si="13"/>
        <v/>
      </c>
      <c r="G140" s="289"/>
      <c r="H140" s="257"/>
      <c r="I140" s="17"/>
      <c r="J140" s="17"/>
      <c r="K140" s="39" t="str">
        <f t="shared" si="9"/>
        <v/>
      </c>
      <c r="L140" s="56" t="str">
        <f t="shared" si="10"/>
        <v/>
      </c>
      <c r="M140" s="333"/>
      <c r="N140" s="333"/>
      <c r="O140" s="333"/>
      <c r="P140" s="335"/>
      <c r="Q140" s="336"/>
    </row>
    <row r="141" customHeight="1" spans="1:17">
      <c r="A141" s="137" t="str">
        <f>IF(C141="","",SUBTOTAL(103,$C$7:$C141))</f>
        <v/>
      </c>
      <c r="B141" s="333"/>
      <c r="C141" s="139"/>
      <c r="D141" s="81"/>
      <c r="E141" s="119"/>
      <c r="F141" s="17" t="str">
        <f t="shared" si="13"/>
        <v/>
      </c>
      <c r="G141" s="289"/>
      <c r="H141" s="257"/>
      <c r="I141" s="17"/>
      <c r="J141" s="17"/>
      <c r="K141" s="39" t="str">
        <f t="shared" si="9"/>
        <v/>
      </c>
      <c r="L141" s="56" t="str">
        <f t="shared" si="10"/>
        <v/>
      </c>
      <c r="M141" s="333"/>
      <c r="N141" s="333"/>
      <c r="O141" s="333"/>
      <c r="P141" s="335"/>
      <c r="Q141" s="336"/>
    </row>
    <row r="142" customHeight="1" spans="1:17">
      <c r="A142" s="137" t="str">
        <f>IF(C142="","",SUBTOTAL(103,$C$7:$C142))</f>
        <v/>
      </c>
      <c r="B142" s="333"/>
      <c r="C142" s="139"/>
      <c r="D142" s="81"/>
      <c r="E142" s="119"/>
      <c r="F142" s="17" t="str">
        <f t="shared" si="13"/>
        <v/>
      </c>
      <c r="G142" s="289"/>
      <c r="H142" s="257"/>
      <c r="I142" s="17"/>
      <c r="J142" s="17"/>
      <c r="K142" s="39" t="str">
        <f t="shared" si="9"/>
        <v/>
      </c>
      <c r="L142" s="56" t="str">
        <f t="shared" si="10"/>
        <v/>
      </c>
      <c r="M142" s="333"/>
      <c r="N142" s="333"/>
      <c r="O142" s="333"/>
      <c r="P142" s="335"/>
      <c r="Q142" s="336"/>
    </row>
    <row r="143" customHeight="1" spans="1:17">
      <c r="A143" s="137" t="str">
        <f>IF(C143="","",SUBTOTAL(103,$C$7:$C143))</f>
        <v/>
      </c>
      <c r="B143" s="333"/>
      <c r="C143" s="139"/>
      <c r="D143" s="81"/>
      <c r="E143" s="119"/>
      <c r="F143" s="17" t="str">
        <f t="shared" si="13"/>
        <v/>
      </c>
      <c r="G143" s="289"/>
      <c r="H143" s="257"/>
      <c r="I143" s="17"/>
      <c r="J143" s="17"/>
      <c r="K143" s="39" t="str">
        <f t="shared" si="9"/>
        <v/>
      </c>
      <c r="L143" s="56" t="str">
        <f t="shared" si="10"/>
        <v/>
      </c>
      <c r="M143" s="333"/>
      <c r="N143" s="333"/>
      <c r="O143" s="333"/>
      <c r="P143" s="335"/>
      <c r="Q143" s="336"/>
    </row>
    <row r="144" customHeight="1" spans="1:17">
      <c r="A144" s="137" t="str">
        <f>IF(C144="","",SUBTOTAL(103,$C$7:$C144))</f>
        <v/>
      </c>
      <c r="B144" s="333"/>
      <c r="C144" s="139"/>
      <c r="D144" s="81"/>
      <c r="E144" s="119"/>
      <c r="F144" s="17" t="str">
        <f t="shared" si="13"/>
        <v/>
      </c>
      <c r="G144" s="289"/>
      <c r="H144" s="257"/>
      <c r="I144" s="17"/>
      <c r="J144" s="17"/>
      <c r="K144" s="39" t="str">
        <f t="shared" si="9"/>
        <v/>
      </c>
      <c r="L144" s="56" t="str">
        <f t="shared" si="10"/>
        <v/>
      </c>
      <c r="M144" s="333"/>
      <c r="N144" s="333"/>
      <c r="O144" s="333"/>
      <c r="P144" s="335"/>
      <c r="Q144" s="336"/>
    </row>
    <row r="145" customHeight="1" spans="1:17">
      <c r="A145" s="137" t="str">
        <f>IF(C145="","",SUBTOTAL(103,$C$7:$C145))</f>
        <v/>
      </c>
      <c r="B145" s="333"/>
      <c r="C145" s="139"/>
      <c r="D145" s="81"/>
      <c r="E145" s="119"/>
      <c r="F145" s="17" t="str">
        <f t="shared" si="13"/>
        <v/>
      </c>
      <c r="G145" s="289"/>
      <c r="H145" s="257"/>
      <c r="I145" s="17"/>
      <c r="J145" s="17"/>
      <c r="K145" s="39" t="str">
        <f t="shared" si="9"/>
        <v/>
      </c>
      <c r="L145" s="56" t="str">
        <f t="shared" si="10"/>
        <v/>
      </c>
      <c r="M145" s="333"/>
      <c r="N145" s="333"/>
      <c r="O145" s="333"/>
      <c r="P145" s="335"/>
      <c r="Q145" s="336"/>
    </row>
    <row r="146" customHeight="1" spans="1:17">
      <c r="A146" s="137" t="str">
        <f>IF(C146="","",SUBTOTAL(103,$C$7:$C146))</f>
        <v/>
      </c>
      <c r="B146" s="333"/>
      <c r="C146" s="139"/>
      <c r="D146" s="81"/>
      <c r="E146" s="119"/>
      <c r="F146" s="17" t="str">
        <f t="shared" si="13"/>
        <v/>
      </c>
      <c r="G146" s="289"/>
      <c r="H146" s="257"/>
      <c r="I146" s="17"/>
      <c r="J146" s="17"/>
      <c r="K146" s="39" t="str">
        <f t="shared" ref="K146:K154" si="14">IF(J146-G146&lt;&gt;0,J146-G146,IF(G146&lt;&gt;0,0,""))</f>
        <v/>
      </c>
      <c r="L146" s="56" t="str">
        <f t="shared" ref="L146:L154" si="15">IF(G146=0,"",(J146-G146)/G146*100)</f>
        <v/>
      </c>
      <c r="M146" s="333"/>
      <c r="N146" s="333"/>
      <c r="O146" s="333"/>
      <c r="P146" s="335"/>
      <c r="Q146" s="336"/>
    </row>
    <row r="147" customHeight="1" spans="1:17">
      <c r="A147" s="137" t="str">
        <f>IF(C147="","",SUBTOTAL(103,$C$7:$C147))</f>
        <v/>
      </c>
      <c r="B147" s="333"/>
      <c r="C147" s="139"/>
      <c r="D147" s="81"/>
      <c r="E147" s="119"/>
      <c r="F147" s="17" t="str">
        <f t="shared" si="13"/>
        <v/>
      </c>
      <c r="G147" s="289"/>
      <c r="H147" s="257"/>
      <c r="I147" s="17"/>
      <c r="J147" s="17"/>
      <c r="K147" s="39" t="str">
        <f t="shared" si="14"/>
        <v/>
      </c>
      <c r="L147" s="56" t="str">
        <f t="shared" si="15"/>
        <v/>
      </c>
      <c r="M147" s="333"/>
      <c r="N147" s="333"/>
      <c r="O147" s="333"/>
      <c r="P147" s="335"/>
      <c r="Q147" s="336"/>
    </row>
    <row r="148" customHeight="1" spans="1:17">
      <c r="A148" s="137" t="str">
        <f>IF(C148="","",SUBTOTAL(103,$C$7:$C148))</f>
        <v/>
      </c>
      <c r="B148" s="333"/>
      <c r="C148" s="139"/>
      <c r="D148" s="81"/>
      <c r="E148" s="119"/>
      <c r="F148" s="17" t="str">
        <f t="shared" si="13"/>
        <v/>
      </c>
      <c r="G148" s="289"/>
      <c r="H148" s="257"/>
      <c r="I148" s="17"/>
      <c r="J148" s="17"/>
      <c r="K148" s="39" t="str">
        <f t="shared" si="14"/>
        <v/>
      </c>
      <c r="L148" s="56" t="str">
        <f t="shared" si="15"/>
        <v/>
      </c>
      <c r="M148" s="333"/>
      <c r="N148" s="333"/>
      <c r="O148" s="333"/>
      <c r="P148" s="335"/>
      <c r="Q148" s="336"/>
    </row>
    <row r="149" customHeight="1" spans="1:17">
      <c r="A149" s="137" t="str">
        <f>IF(C149="","",SUBTOTAL(103,$C$7:$C149))</f>
        <v/>
      </c>
      <c r="B149" s="333"/>
      <c r="C149" s="139"/>
      <c r="D149" s="81"/>
      <c r="E149" s="119"/>
      <c r="F149" s="17" t="str">
        <f t="shared" si="13"/>
        <v/>
      </c>
      <c r="G149" s="289"/>
      <c r="H149" s="257"/>
      <c r="I149" s="17"/>
      <c r="J149" s="17"/>
      <c r="K149" s="39" t="str">
        <f t="shared" si="14"/>
        <v/>
      </c>
      <c r="L149" s="56" t="str">
        <f t="shared" si="15"/>
        <v/>
      </c>
      <c r="M149" s="333"/>
      <c r="N149" s="333"/>
      <c r="O149" s="333"/>
      <c r="P149" s="335"/>
      <c r="Q149" s="336"/>
    </row>
    <row r="150" customHeight="1" spans="1:17">
      <c r="A150" s="137" t="str">
        <f>IF(C150="","",SUBTOTAL(103,$C$7:$C150))</f>
        <v/>
      </c>
      <c r="B150" s="333"/>
      <c r="C150" s="139"/>
      <c r="D150" s="81"/>
      <c r="E150" s="119"/>
      <c r="F150" s="17" t="str">
        <f t="shared" si="13"/>
        <v/>
      </c>
      <c r="G150" s="289"/>
      <c r="H150" s="257"/>
      <c r="I150" s="17"/>
      <c r="J150" s="17"/>
      <c r="K150" s="39" t="str">
        <f t="shared" si="14"/>
        <v/>
      </c>
      <c r="L150" s="56" t="str">
        <f t="shared" si="15"/>
        <v/>
      </c>
      <c r="M150" s="333"/>
      <c r="N150" s="333"/>
      <c r="O150" s="333"/>
      <c r="P150" s="335"/>
      <c r="Q150" s="336"/>
    </row>
    <row r="151" customHeight="1" spans="1:17">
      <c r="A151" s="137" t="str">
        <f>IF(C151="","",SUBTOTAL(103,$C$7:$C151))</f>
        <v/>
      </c>
      <c r="B151" s="333"/>
      <c r="C151" s="139"/>
      <c r="D151" s="81"/>
      <c r="E151" s="119"/>
      <c r="F151" s="17" t="str">
        <f t="shared" si="13"/>
        <v/>
      </c>
      <c r="G151" s="289"/>
      <c r="H151" s="257"/>
      <c r="I151" s="17"/>
      <c r="J151" s="17"/>
      <c r="K151" s="39" t="str">
        <f t="shared" si="14"/>
        <v/>
      </c>
      <c r="L151" s="56" t="str">
        <f t="shared" si="15"/>
        <v/>
      </c>
      <c r="M151" s="333"/>
      <c r="N151" s="333"/>
      <c r="O151" s="333"/>
      <c r="P151" s="335"/>
      <c r="Q151" s="336"/>
    </row>
    <row r="152" customHeight="1" spans="1:17">
      <c r="A152" s="137" t="str">
        <f>IF(C152="","",SUBTOTAL(103,$C$7:$C152))</f>
        <v/>
      </c>
      <c r="B152" s="333"/>
      <c r="C152" s="139"/>
      <c r="D152" s="81"/>
      <c r="E152" s="119"/>
      <c r="F152" s="17" t="str">
        <f t="shared" si="13"/>
        <v/>
      </c>
      <c r="G152" s="289"/>
      <c r="H152" s="257"/>
      <c r="I152" s="17"/>
      <c r="J152" s="17"/>
      <c r="K152" s="39" t="str">
        <f t="shared" si="14"/>
        <v/>
      </c>
      <c r="L152" s="56" t="str">
        <f t="shared" si="15"/>
        <v/>
      </c>
      <c r="M152" s="333"/>
      <c r="N152" s="333"/>
      <c r="O152" s="333"/>
      <c r="P152" s="335"/>
      <c r="Q152" s="336"/>
    </row>
    <row r="153" customHeight="1" spans="1:17">
      <c r="A153" s="137" t="str">
        <f>IF(C153="","",SUBTOTAL(103,$C$7:$C153))</f>
        <v/>
      </c>
      <c r="B153" s="333"/>
      <c r="C153" s="139"/>
      <c r="D153" s="81"/>
      <c r="E153" s="119"/>
      <c r="F153" s="17" t="str">
        <f t="shared" si="13"/>
        <v/>
      </c>
      <c r="G153" s="289"/>
      <c r="H153" s="257"/>
      <c r="I153" s="17"/>
      <c r="J153" s="17"/>
      <c r="K153" s="39" t="str">
        <f t="shared" si="14"/>
        <v/>
      </c>
      <c r="L153" s="56" t="str">
        <f t="shared" si="15"/>
        <v/>
      </c>
      <c r="M153" s="333"/>
      <c r="N153" s="333"/>
      <c r="O153" s="333"/>
      <c r="P153" s="335"/>
      <c r="Q153" s="336"/>
    </row>
    <row r="154" customHeight="1" spans="1:17">
      <c r="A154" s="137" t="str">
        <f>IF(C154="","",SUBTOTAL(103,$C$7:$C154))</f>
        <v/>
      </c>
      <c r="B154" s="333"/>
      <c r="C154" s="139"/>
      <c r="D154" s="81"/>
      <c r="E154" s="119"/>
      <c r="F154" s="17"/>
      <c r="G154" s="289"/>
      <c r="H154" s="257"/>
      <c r="I154" s="17"/>
      <c r="J154" s="17"/>
      <c r="K154" s="39" t="str">
        <f t="shared" si="14"/>
        <v/>
      </c>
      <c r="L154" s="56" t="str">
        <f t="shared" si="15"/>
        <v/>
      </c>
      <c r="M154" s="333"/>
      <c r="N154" s="333"/>
      <c r="O154" s="333"/>
      <c r="P154" s="335"/>
      <c r="Q154" s="336"/>
    </row>
    <row r="155" customHeight="1" spans="1:17">
      <c r="A155" s="137" t="str">
        <f>IF(C155="","",SUBTOTAL(103,$C$7:$C155))</f>
        <v/>
      </c>
      <c r="B155" s="333"/>
      <c r="C155" s="139"/>
      <c r="D155" s="81"/>
      <c r="E155" s="119"/>
      <c r="F155" s="17" t="str">
        <f t="shared" ref="F155:F172" si="16">IF(E155=0,"",G155/E155)</f>
        <v/>
      </c>
      <c r="G155" s="289"/>
      <c r="H155" s="257"/>
      <c r="I155" s="17"/>
      <c r="J155" s="17"/>
      <c r="K155" s="39" t="str">
        <f t="shared" ref="K155:K172" si="17">IF(J155-G155&lt;&gt;0,J155-G155,IF(G155&lt;&gt;0,0,""))</f>
        <v/>
      </c>
      <c r="L155" s="56" t="str">
        <f t="shared" ref="L155:L172" si="18">IF(G155=0,"",(J155-G155)/G155*100)</f>
        <v/>
      </c>
      <c r="M155" s="333"/>
      <c r="N155" s="333"/>
      <c r="O155" s="333"/>
      <c r="P155" s="335"/>
      <c r="Q155" s="336"/>
    </row>
    <row r="156" customHeight="1" spans="1:17">
      <c r="A156" s="137" t="str">
        <f>IF(C156="","",SUBTOTAL(103,$C$7:$C156))</f>
        <v/>
      </c>
      <c r="B156" s="333"/>
      <c r="C156" s="139"/>
      <c r="D156" s="81"/>
      <c r="E156" s="119"/>
      <c r="F156" s="17" t="str">
        <f t="shared" si="16"/>
        <v/>
      </c>
      <c r="G156" s="289"/>
      <c r="H156" s="257"/>
      <c r="I156" s="17"/>
      <c r="J156" s="17"/>
      <c r="K156" s="39" t="str">
        <f t="shared" si="17"/>
        <v/>
      </c>
      <c r="L156" s="56" t="str">
        <f t="shared" si="18"/>
        <v/>
      </c>
      <c r="M156" s="333"/>
      <c r="N156" s="333"/>
      <c r="O156" s="333"/>
      <c r="P156" s="335"/>
      <c r="Q156" s="336"/>
    </row>
    <row r="157" customHeight="1" spans="1:17">
      <c r="A157" s="137" t="str">
        <f>IF(C157="","",SUBTOTAL(103,$C$7:$C157))</f>
        <v/>
      </c>
      <c r="B157" s="333"/>
      <c r="C157" s="139"/>
      <c r="D157" s="81"/>
      <c r="E157" s="119"/>
      <c r="F157" s="17" t="str">
        <f t="shared" si="16"/>
        <v/>
      </c>
      <c r="G157" s="289"/>
      <c r="H157" s="257"/>
      <c r="I157" s="17"/>
      <c r="J157" s="17"/>
      <c r="K157" s="39" t="str">
        <f t="shared" si="17"/>
        <v/>
      </c>
      <c r="L157" s="56" t="str">
        <f t="shared" si="18"/>
        <v/>
      </c>
      <c r="M157" s="333"/>
      <c r="N157" s="333"/>
      <c r="O157" s="333"/>
      <c r="P157" s="335"/>
      <c r="Q157" s="336"/>
    </row>
    <row r="158" customHeight="1" spans="1:17">
      <c r="A158" s="137" t="str">
        <f>IF(C158="","",SUBTOTAL(103,$C$7:$C158))</f>
        <v/>
      </c>
      <c r="B158" s="333"/>
      <c r="C158" s="139"/>
      <c r="D158" s="81"/>
      <c r="E158" s="119"/>
      <c r="F158" s="17" t="str">
        <f t="shared" si="16"/>
        <v/>
      </c>
      <c r="G158" s="289"/>
      <c r="H158" s="257"/>
      <c r="I158" s="17"/>
      <c r="J158" s="17"/>
      <c r="K158" s="39" t="str">
        <f t="shared" si="17"/>
        <v/>
      </c>
      <c r="L158" s="56" t="str">
        <f t="shared" si="18"/>
        <v/>
      </c>
      <c r="M158" s="333"/>
      <c r="N158" s="333"/>
      <c r="O158" s="333"/>
      <c r="P158" s="335"/>
      <c r="Q158" s="336"/>
    </row>
    <row r="159" customHeight="1" spans="1:17">
      <c r="A159" s="137" t="str">
        <f>IF(C159="","",SUBTOTAL(103,$C$7:$C159))</f>
        <v/>
      </c>
      <c r="B159" s="333"/>
      <c r="C159" s="139"/>
      <c r="D159" s="81"/>
      <c r="E159" s="119"/>
      <c r="F159" s="17" t="str">
        <f t="shared" si="16"/>
        <v/>
      </c>
      <c r="G159" s="289"/>
      <c r="H159" s="257"/>
      <c r="I159" s="17"/>
      <c r="J159" s="17"/>
      <c r="K159" s="39" t="str">
        <f t="shared" si="17"/>
        <v/>
      </c>
      <c r="L159" s="56" t="str">
        <f t="shared" si="18"/>
        <v/>
      </c>
      <c r="M159" s="333"/>
      <c r="N159" s="333"/>
      <c r="O159" s="333"/>
      <c r="P159" s="335"/>
      <c r="Q159" s="336"/>
    </row>
    <row r="160" customHeight="1" spans="1:17">
      <c r="A160" s="137" t="str">
        <f>IF(C160="","",SUBTOTAL(103,$C$7:$C160))</f>
        <v/>
      </c>
      <c r="B160" s="333"/>
      <c r="C160" s="139"/>
      <c r="D160" s="81"/>
      <c r="E160" s="119"/>
      <c r="F160" s="17" t="str">
        <f t="shared" si="16"/>
        <v/>
      </c>
      <c r="G160" s="289"/>
      <c r="H160" s="257"/>
      <c r="I160" s="17"/>
      <c r="J160" s="17"/>
      <c r="K160" s="39" t="str">
        <f t="shared" si="17"/>
        <v/>
      </c>
      <c r="L160" s="56" t="str">
        <f t="shared" si="18"/>
        <v/>
      </c>
      <c r="M160" s="333"/>
      <c r="N160" s="333"/>
      <c r="O160" s="333"/>
      <c r="P160" s="335"/>
      <c r="Q160" s="336"/>
    </row>
    <row r="161" customHeight="1" spans="1:17">
      <c r="A161" s="137" t="str">
        <f>IF(C161="","",SUBTOTAL(103,$C$7:$C161))</f>
        <v/>
      </c>
      <c r="B161" s="333"/>
      <c r="C161" s="139"/>
      <c r="D161" s="81"/>
      <c r="E161" s="119"/>
      <c r="F161" s="17" t="str">
        <f t="shared" si="16"/>
        <v/>
      </c>
      <c r="G161" s="289"/>
      <c r="H161" s="257"/>
      <c r="I161" s="17"/>
      <c r="J161" s="17"/>
      <c r="K161" s="39" t="str">
        <f t="shared" si="17"/>
        <v/>
      </c>
      <c r="L161" s="56" t="str">
        <f t="shared" si="18"/>
        <v/>
      </c>
      <c r="M161" s="333"/>
      <c r="N161" s="333"/>
      <c r="O161" s="333"/>
      <c r="P161" s="335"/>
      <c r="Q161" s="336"/>
    </row>
    <row r="162" customHeight="1" spans="1:17">
      <c r="A162" s="137" t="str">
        <f>IF(C162="","",SUBTOTAL(103,$C$7:$C162))</f>
        <v/>
      </c>
      <c r="B162" s="333"/>
      <c r="C162" s="139"/>
      <c r="D162" s="81"/>
      <c r="E162" s="119"/>
      <c r="F162" s="17" t="str">
        <f t="shared" si="16"/>
        <v/>
      </c>
      <c r="G162" s="289"/>
      <c r="H162" s="257"/>
      <c r="I162" s="17"/>
      <c r="J162" s="17"/>
      <c r="K162" s="39" t="str">
        <f t="shared" si="17"/>
        <v/>
      </c>
      <c r="L162" s="56" t="str">
        <f t="shared" si="18"/>
        <v/>
      </c>
      <c r="M162" s="333"/>
      <c r="N162" s="333"/>
      <c r="O162" s="333"/>
      <c r="P162" s="335"/>
      <c r="Q162" s="336"/>
    </row>
    <row r="163" customHeight="1" spans="1:17">
      <c r="A163" s="137" t="str">
        <f>IF(C163="","",SUBTOTAL(103,$C$7:$C163))</f>
        <v/>
      </c>
      <c r="B163" s="333"/>
      <c r="C163" s="139"/>
      <c r="D163" s="81"/>
      <c r="E163" s="119"/>
      <c r="F163" s="17" t="str">
        <f t="shared" si="16"/>
        <v/>
      </c>
      <c r="G163" s="289"/>
      <c r="H163" s="257"/>
      <c r="I163" s="17"/>
      <c r="J163" s="17"/>
      <c r="K163" s="39" t="str">
        <f t="shared" si="17"/>
        <v/>
      </c>
      <c r="L163" s="56" t="str">
        <f t="shared" si="18"/>
        <v/>
      </c>
      <c r="M163" s="333"/>
      <c r="N163" s="333"/>
      <c r="O163" s="333"/>
      <c r="P163" s="335"/>
      <c r="Q163" s="336"/>
    </row>
    <row r="164" customHeight="1" spans="1:17">
      <c r="A164" s="137" t="str">
        <f>IF(C164="","",SUBTOTAL(103,$C$7:$C164))</f>
        <v/>
      </c>
      <c r="B164" s="333"/>
      <c r="C164" s="139"/>
      <c r="D164" s="81"/>
      <c r="E164" s="119"/>
      <c r="F164" s="17" t="str">
        <f t="shared" si="16"/>
        <v/>
      </c>
      <c r="G164" s="289"/>
      <c r="H164" s="257"/>
      <c r="I164" s="17"/>
      <c r="J164" s="17"/>
      <c r="K164" s="39" t="str">
        <f t="shared" si="17"/>
        <v/>
      </c>
      <c r="L164" s="56" t="str">
        <f t="shared" si="18"/>
        <v/>
      </c>
      <c r="M164" s="333"/>
      <c r="N164" s="333"/>
      <c r="O164" s="333"/>
      <c r="P164" s="335"/>
      <c r="Q164" s="336"/>
    </row>
    <row r="165" customHeight="1" spans="1:17">
      <c r="A165" s="137" t="str">
        <f>IF(C165="","",SUBTOTAL(103,$C$7:$C165))</f>
        <v/>
      </c>
      <c r="B165" s="333"/>
      <c r="C165" s="139"/>
      <c r="D165" s="81"/>
      <c r="E165" s="119"/>
      <c r="F165" s="17" t="str">
        <f t="shared" si="16"/>
        <v/>
      </c>
      <c r="G165" s="289"/>
      <c r="H165" s="257"/>
      <c r="I165" s="17"/>
      <c r="J165" s="17"/>
      <c r="K165" s="39" t="str">
        <f t="shared" si="17"/>
        <v/>
      </c>
      <c r="L165" s="56" t="str">
        <f t="shared" si="18"/>
        <v/>
      </c>
      <c r="M165" s="333"/>
      <c r="N165" s="333"/>
      <c r="O165" s="333"/>
      <c r="P165" s="335"/>
      <c r="Q165" s="336"/>
    </row>
    <row r="166" customHeight="1" spans="1:17">
      <c r="A166" s="137" t="str">
        <f>IF(C166="","",SUBTOTAL(103,$C$7:$C166))</f>
        <v/>
      </c>
      <c r="B166" s="333"/>
      <c r="C166" s="139"/>
      <c r="D166" s="81"/>
      <c r="E166" s="119"/>
      <c r="F166" s="17" t="str">
        <f t="shared" si="16"/>
        <v/>
      </c>
      <c r="G166" s="289"/>
      <c r="H166" s="257"/>
      <c r="I166" s="17"/>
      <c r="J166" s="17"/>
      <c r="K166" s="39" t="str">
        <f t="shared" si="17"/>
        <v/>
      </c>
      <c r="L166" s="56" t="str">
        <f t="shared" si="18"/>
        <v/>
      </c>
      <c r="M166" s="333"/>
      <c r="N166" s="333"/>
      <c r="O166" s="333"/>
      <c r="P166" s="335"/>
      <c r="Q166" s="336"/>
    </row>
    <row r="167" customHeight="1" spans="1:17">
      <c r="A167" s="137" t="str">
        <f>IF(C167="","",SUBTOTAL(103,$C$7:$C167))</f>
        <v/>
      </c>
      <c r="B167" s="333"/>
      <c r="C167" s="139"/>
      <c r="D167" s="81"/>
      <c r="E167" s="119"/>
      <c r="F167" s="17" t="str">
        <f t="shared" si="16"/>
        <v/>
      </c>
      <c r="G167" s="289"/>
      <c r="H167" s="257"/>
      <c r="I167" s="17"/>
      <c r="J167" s="17"/>
      <c r="K167" s="39" t="str">
        <f t="shared" si="17"/>
        <v/>
      </c>
      <c r="L167" s="56" t="str">
        <f t="shared" si="18"/>
        <v/>
      </c>
      <c r="M167" s="333"/>
      <c r="N167" s="333"/>
      <c r="O167" s="333"/>
      <c r="P167" s="335"/>
      <c r="Q167" s="336"/>
    </row>
    <row r="168" customHeight="1" spans="1:17">
      <c r="A168" s="137" t="str">
        <f>IF(C168="","",SUBTOTAL(103,$C$7:$C168))</f>
        <v/>
      </c>
      <c r="B168" s="333"/>
      <c r="C168" s="139"/>
      <c r="D168" s="81"/>
      <c r="E168" s="119"/>
      <c r="F168" s="17" t="str">
        <f t="shared" si="16"/>
        <v/>
      </c>
      <c r="G168" s="289"/>
      <c r="H168" s="257"/>
      <c r="I168" s="17"/>
      <c r="J168" s="17"/>
      <c r="K168" s="39" t="str">
        <f t="shared" si="17"/>
        <v/>
      </c>
      <c r="L168" s="56" t="str">
        <f t="shared" si="18"/>
        <v/>
      </c>
      <c r="M168" s="333"/>
      <c r="N168" s="333"/>
      <c r="O168" s="333"/>
      <c r="P168" s="335"/>
      <c r="Q168" s="336"/>
    </row>
    <row r="169" customHeight="1" spans="1:17">
      <c r="A169" s="137" t="str">
        <f>IF(C169="","",SUBTOTAL(103,$C$7:$C169))</f>
        <v/>
      </c>
      <c r="B169" s="333"/>
      <c r="C169" s="139"/>
      <c r="D169" s="81"/>
      <c r="E169" s="119"/>
      <c r="F169" s="17" t="str">
        <f t="shared" si="16"/>
        <v/>
      </c>
      <c r="G169" s="289"/>
      <c r="H169" s="257"/>
      <c r="I169" s="17"/>
      <c r="J169" s="17"/>
      <c r="K169" s="39" t="str">
        <f t="shared" si="17"/>
        <v/>
      </c>
      <c r="L169" s="56" t="str">
        <f t="shared" si="18"/>
        <v/>
      </c>
      <c r="M169" s="333"/>
      <c r="N169" s="333"/>
      <c r="O169" s="333"/>
      <c r="P169" s="335"/>
      <c r="Q169" s="336"/>
    </row>
    <row r="170" customHeight="1" spans="1:17">
      <c r="A170" s="137" t="str">
        <f>IF(C170="","",SUBTOTAL(103,$C$7:$C170))</f>
        <v/>
      </c>
      <c r="B170" s="333"/>
      <c r="C170" s="139"/>
      <c r="D170" s="81"/>
      <c r="E170" s="119"/>
      <c r="F170" s="17" t="str">
        <f t="shared" si="16"/>
        <v/>
      </c>
      <c r="G170" s="289"/>
      <c r="H170" s="257"/>
      <c r="I170" s="17"/>
      <c r="J170" s="17"/>
      <c r="K170" s="39" t="str">
        <f t="shared" si="17"/>
        <v/>
      </c>
      <c r="L170" s="56" t="str">
        <f t="shared" si="18"/>
        <v/>
      </c>
      <c r="M170" s="333"/>
      <c r="N170" s="333"/>
      <c r="O170" s="333"/>
      <c r="P170" s="335"/>
      <c r="Q170" s="336"/>
    </row>
    <row r="171" customHeight="1" spans="1:17">
      <c r="A171" s="137" t="str">
        <f>IF(C171="","",SUBTOTAL(103,$C$7:$C171))</f>
        <v/>
      </c>
      <c r="B171" s="333"/>
      <c r="C171" s="139"/>
      <c r="D171" s="81"/>
      <c r="E171" s="119"/>
      <c r="F171" s="17" t="str">
        <f t="shared" si="16"/>
        <v/>
      </c>
      <c r="G171" s="289"/>
      <c r="H171" s="257"/>
      <c r="I171" s="17"/>
      <c r="J171" s="17"/>
      <c r="K171" s="39" t="str">
        <f t="shared" si="17"/>
        <v/>
      </c>
      <c r="L171" s="56" t="str">
        <f t="shared" si="18"/>
        <v/>
      </c>
      <c r="M171" s="333"/>
      <c r="N171" s="333"/>
      <c r="O171" s="333"/>
      <c r="P171" s="335"/>
      <c r="Q171" s="336"/>
    </row>
    <row r="172" customHeight="1" spans="1:17">
      <c r="A172" s="137" t="str">
        <f>IF(C172="","",SUBTOTAL(103,$C$7:$C172))</f>
        <v/>
      </c>
      <c r="B172" s="333"/>
      <c r="C172" s="139"/>
      <c r="D172" s="81"/>
      <c r="E172" s="119"/>
      <c r="F172" s="17" t="str">
        <f t="shared" si="16"/>
        <v/>
      </c>
      <c r="G172" s="289"/>
      <c r="H172" s="257"/>
      <c r="I172" s="17"/>
      <c r="J172" s="17"/>
      <c r="K172" s="39" t="str">
        <f t="shared" si="17"/>
        <v/>
      </c>
      <c r="L172" s="56" t="str">
        <f t="shared" si="18"/>
        <v/>
      </c>
      <c r="M172" s="333"/>
      <c r="N172" s="333"/>
      <c r="O172" s="333"/>
      <c r="P172" s="335"/>
      <c r="Q172" s="336"/>
    </row>
    <row r="173" customHeight="1" spans="1:17">
      <c r="A173" s="137" t="str">
        <f>IF(C173="","",SUBTOTAL(103,$C$7:$C173))</f>
        <v/>
      </c>
      <c r="B173" s="333"/>
      <c r="C173" s="139"/>
      <c r="D173" s="81"/>
      <c r="E173" s="119"/>
      <c r="F173" s="17" t="str">
        <f t="shared" ref="F173:F190" si="19">IF(E173=0,"",G173/E173)</f>
        <v/>
      </c>
      <c r="G173" s="289"/>
      <c r="H173" s="257"/>
      <c r="I173" s="17"/>
      <c r="J173" s="17"/>
      <c r="K173" s="39" t="str">
        <f t="shared" ref="K173:K190" si="20">IF(J173-G173&lt;&gt;0,J173-G173,IF(G173&lt;&gt;0,0,""))</f>
        <v/>
      </c>
      <c r="L173" s="56" t="str">
        <f t="shared" ref="L173:L190" si="21">IF(G173=0,"",(J173-G173)/G173*100)</f>
        <v/>
      </c>
      <c r="M173" s="333"/>
      <c r="N173" s="333"/>
      <c r="O173" s="333"/>
      <c r="P173" s="335"/>
      <c r="Q173" s="336"/>
    </row>
    <row r="174" customHeight="1" spans="1:17">
      <c r="A174" s="137" t="str">
        <f>IF(C174="","",SUBTOTAL(103,$C$7:$C174))</f>
        <v/>
      </c>
      <c r="B174" s="333"/>
      <c r="C174" s="139"/>
      <c r="D174" s="81"/>
      <c r="E174" s="119"/>
      <c r="F174" s="17" t="str">
        <f t="shared" si="19"/>
        <v/>
      </c>
      <c r="G174" s="289"/>
      <c r="H174" s="257"/>
      <c r="I174" s="17"/>
      <c r="J174" s="17"/>
      <c r="K174" s="39" t="str">
        <f t="shared" si="20"/>
        <v/>
      </c>
      <c r="L174" s="56" t="str">
        <f t="shared" si="21"/>
        <v/>
      </c>
      <c r="M174" s="333"/>
      <c r="N174" s="333"/>
      <c r="O174" s="333"/>
      <c r="P174" s="335"/>
      <c r="Q174" s="336"/>
    </row>
    <row r="175" customHeight="1" spans="1:17">
      <c r="A175" s="137" t="str">
        <f>IF(C175="","",SUBTOTAL(103,$C$7:$C175))</f>
        <v/>
      </c>
      <c r="B175" s="333"/>
      <c r="C175" s="139"/>
      <c r="D175" s="81"/>
      <c r="E175" s="119"/>
      <c r="F175" s="17" t="str">
        <f t="shared" si="19"/>
        <v/>
      </c>
      <c r="G175" s="289"/>
      <c r="H175" s="257"/>
      <c r="I175" s="17"/>
      <c r="J175" s="17"/>
      <c r="K175" s="39" t="str">
        <f t="shared" si="20"/>
        <v/>
      </c>
      <c r="L175" s="56" t="str">
        <f t="shared" si="21"/>
        <v/>
      </c>
      <c r="M175" s="333"/>
      <c r="N175" s="333"/>
      <c r="O175" s="333"/>
      <c r="P175" s="335"/>
      <c r="Q175" s="336"/>
    </row>
    <row r="176" customHeight="1" spans="1:17">
      <c r="A176" s="137" t="str">
        <f>IF(C176="","",SUBTOTAL(103,$C$7:$C176))</f>
        <v/>
      </c>
      <c r="B176" s="333"/>
      <c r="C176" s="139"/>
      <c r="D176" s="81"/>
      <c r="E176" s="119"/>
      <c r="F176" s="17" t="str">
        <f t="shared" si="19"/>
        <v/>
      </c>
      <c r="G176" s="289"/>
      <c r="H176" s="257"/>
      <c r="I176" s="17"/>
      <c r="J176" s="17"/>
      <c r="K176" s="39" t="str">
        <f t="shared" si="20"/>
        <v/>
      </c>
      <c r="L176" s="56" t="str">
        <f t="shared" si="21"/>
        <v/>
      </c>
      <c r="M176" s="333"/>
      <c r="N176" s="333"/>
      <c r="O176" s="333"/>
      <c r="P176" s="335"/>
      <c r="Q176" s="336"/>
    </row>
    <row r="177" customHeight="1" spans="1:17">
      <c r="A177" s="137" t="str">
        <f>IF(C177="","",SUBTOTAL(103,$C$7:$C177))</f>
        <v/>
      </c>
      <c r="B177" s="333"/>
      <c r="C177" s="139"/>
      <c r="D177" s="81"/>
      <c r="E177" s="119"/>
      <c r="F177" s="17" t="str">
        <f t="shared" si="19"/>
        <v/>
      </c>
      <c r="G177" s="289"/>
      <c r="H177" s="257"/>
      <c r="I177" s="17"/>
      <c r="J177" s="17"/>
      <c r="K177" s="39" t="str">
        <f t="shared" si="20"/>
        <v/>
      </c>
      <c r="L177" s="56" t="str">
        <f t="shared" si="21"/>
        <v/>
      </c>
      <c r="M177" s="333"/>
      <c r="N177" s="333"/>
      <c r="O177" s="333"/>
      <c r="P177" s="335"/>
      <c r="Q177" s="336"/>
    </row>
    <row r="178" customHeight="1" spans="1:17">
      <c r="A178" s="137" t="str">
        <f>IF(C178="","",SUBTOTAL(103,$C$7:$C178))</f>
        <v/>
      </c>
      <c r="B178" s="333"/>
      <c r="C178" s="139"/>
      <c r="D178" s="81"/>
      <c r="E178" s="119"/>
      <c r="F178" s="17" t="str">
        <f t="shared" si="19"/>
        <v/>
      </c>
      <c r="G178" s="289"/>
      <c r="H178" s="257"/>
      <c r="I178" s="17"/>
      <c r="J178" s="17"/>
      <c r="K178" s="39" t="str">
        <f t="shared" si="20"/>
        <v/>
      </c>
      <c r="L178" s="56" t="str">
        <f t="shared" si="21"/>
        <v/>
      </c>
      <c r="M178" s="333"/>
      <c r="N178" s="333"/>
      <c r="O178" s="333"/>
      <c r="P178" s="335"/>
      <c r="Q178" s="336"/>
    </row>
    <row r="179" customHeight="1" spans="1:17">
      <c r="A179" s="137" t="str">
        <f>IF(C179="","",SUBTOTAL(103,$C$7:$C179))</f>
        <v/>
      </c>
      <c r="B179" s="333"/>
      <c r="C179" s="139"/>
      <c r="D179" s="81"/>
      <c r="E179" s="119"/>
      <c r="F179" s="17" t="str">
        <f t="shared" si="19"/>
        <v/>
      </c>
      <c r="G179" s="289"/>
      <c r="H179" s="257"/>
      <c r="I179" s="17"/>
      <c r="J179" s="17"/>
      <c r="K179" s="39" t="str">
        <f t="shared" si="20"/>
        <v/>
      </c>
      <c r="L179" s="56" t="str">
        <f t="shared" si="21"/>
        <v/>
      </c>
      <c r="M179" s="333"/>
      <c r="N179" s="333"/>
      <c r="O179" s="333"/>
      <c r="P179" s="335"/>
      <c r="Q179" s="336"/>
    </row>
    <row r="180" customHeight="1" spans="1:17">
      <c r="A180" s="137" t="str">
        <f>IF(C180="","",SUBTOTAL(103,$C$7:$C180))</f>
        <v/>
      </c>
      <c r="B180" s="333"/>
      <c r="C180" s="139"/>
      <c r="D180" s="81"/>
      <c r="E180" s="119"/>
      <c r="F180" s="17" t="str">
        <f t="shared" si="19"/>
        <v/>
      </c>
      <c r="G180" s="289"/>
      <c r="H180" s="257"/>
      <c r="I180" s="17"/>
      <c r="J180" s="17"/>
      <c r="K180" s="39" t="str">
        <f t="shared" si="20"/>
        <v/>
      </c>
      <c r="L180" s="56" t="str">
        <f t="shared" si="21"/>
        <v/>
      </c>
      <c r="M180" s="333"/>
      <c r="N180" s="333"/>
      <c r="O180" s="333"/>
      <c r="P180" s="335"/>
      <c r="Q180" s="336"/>
    </row>
    <row r="181" customHeight="1" spans="1:17">
      <c r="A181" s="137" t="str">
        <f>IF(C181="","",SUBTOTAL(103,$C$7:$C181))</f>
        <v/>
      </c>
      <c r="B181" s="333"/>
      <c r="C181" s="139"/>
      <c r="D181" s="81"/>
      <c r="E181" s="119"/>
      <c r="F181" s="17" t="str">
        <f t="shared" si="19"/>
        <v/>
      </c>
      <c r="G181" s="289"/>
      <c r="H181" s="257"/>
      <c r="I181" s="17"/>
      <c r="J181" s="17"/>
      <c r="K181" s="39" t="str">
        <f t="shared" si="20"/>
        <v/>
      </c>
      <c r="L181" s="56" t="str">
        <f t="shared" si="21"/>
        <v/>
      </c>
      <c r="M181" s="333"/>
      <c r="N181" s="333"/>
      <c r="O181" s="333"/>
      <c r="P181" s="335"/>
      <c r="Q181" s="336"/>
    </row>
    <row r="182" customHeight="1" spans="1:17">
      <c r="A182" s="137" t="str">
        <f>IF(C182="","",SUBTOTAL(103,$C$7:$C182))</f>
        <v/>
      </c>
      <c r="B182" s="333"/>
      <c r="C182" s="139"/>
      <c r="D182" s="81"/>
      <c r="E182" s="119"/>
      <c r="F182" s="17" t="str">
        <f t="shared" si="19"/>
        <v/>
      </c>
      <c r="G182" s="289"/>
      <c r="H182" s="257"/>
      <c r="I182" s="17"/>
      <c r="J182" s="17"/>
      <c r="K182" s="39" t="str">
        <f t="shared" si="20"/>
        <v/>
      </c>
      <c r="L182" s="56" t="str">
        <f t="shared" si="21"/>
        <v/>
      </c>
      <c r="M182" s="333"/>
      <c r="N182" s="333"/>
      <c r="O182" s="333"/>
      <c r="P182" s="335"/>
      <c r="Q182" s="336"/>
    </row>
    <row r="183" customHeight="1" spans="1:17">
      <c r="A183" s="137" t="str">
        <f>IF(C183="","",SUBTOTAL(103,$C$7:$C183))</f>
        <v/>
      </c>
      <c r="B183" s="333"/>
      <c r="C183" s="139"/>
      <c r="D183" s="81"/>
      <c r="E183" s="119"/>
      <c r="F183" s="17" t="str">
        <f t="shared" si="19"/>
        <v/>
      </c>
      <c r="G183" s="289"/>
      <c r="H183" s="257"/>
      <c r="I183" s="17"/>
      <c r="J183" s="17"/>
      <c r="K183" s="39" t="str">
        <f t="shared" si="20"/>
        <v/>
      </c>
      <c r="L183" s="56" t="str">
        <f t="shared" si="21"/>
        <v/>
      </c>
      <c r="M183" s="333"/>
      <c r="N183" s="333"/>
      <c r="O183" s="333"/>
      <c r="P183" s="335"/>
      <c r="Q183" s="336"/>
    </row>
    <row r="184" customHeight="1" spans="1:17">
      <c r="A184" s="137" t="str">
        <f>IF(C184="","",SUBTOTAL(103,$C$7:$C184))</f>
        <v/>
      </c>
      <c r="B184" s="333"/>
      <c r="C184" s="139"/>
      <c r="D184" s="81"/>
      <c r="E184" s="119"/>
      <c r="F184" s="17" t="str">
        <f t="shared" si="19"/>
        <v/>
      </c>
      <c r="G184" s="289"/>
      <c r="H184" s="257"/>
      <c r="I184" s="17"/>
      <c r="J184" s="17"/>
      <c r="K184" s="39" t="str">
        <f t="shared" si="20"/>
        <v/>
      </c>
      <c r="L184" s="56" t="str">
        <f t="shared" si="21"/>
        <v/>
      </c>
      <c r="M184" s="333"/>
      <c r="N184" s="333"/>
      <c r="O184" s="333"/>
      <c r="P184" s="335"/>
      <c r="Q184" s="336"/>
    </row>
    <row r="185" customHeight="1" spans="1:17">
      <c r="A185" s="137" t="str">
        <f>IF(C185="","",SUBTOTAL(103,$C$7:$C185))</f>
        <v/>
      </c>
      <c r="B185" s="333"/>
      <c r="C185" s="139"/>
      <c r="D185" s="81"/>
      <c r="E185" s="119"/>
      <c r="F185" s="17" t="str">
        <f t="shared" si="19"/>
        <v/>
      </c>
      <c r="G185" s="289"/>
      <c r="H185" s="257"/>
      <c r="I185" s="17"/>
      <c r="J185" s="17"/>
      <c r="K185" s="39" t="str">
        <f t="shared" si="20"/>
        <v/>
      </c>
      <c r="L185" s="56" t="str">
        <f t="shared" si="21"/>
        <v/>
      </c>
      <c r="M185" s="333"/>
      <c r="N185" s="333"/>
      <c r="O185" s="333"/>
      <c r="P185" s="335"/>
      <c r="Q185" s="336"/>
    </row>
    <row r="186" customHeight="1" spans="1:17">
      <c r="A186" s="137" t="str">
        <f>IF(C186="","",SUBTOTAL(103,$C$7:$C186))</f>
        <v/>
      </c>
      <c r="B186" s="333"/>
      <c r="C186" s="139"/>
      <c r="D186" s="81"/>
      <c r="E186" s="119"/>
      <c r="F186" s="17" t="str">
        <f t="shared" si="19"/>
        <v/>
      </c>
      <c r="G186" s="289"/>
      <c r="H186" s="257"/>
      <c r="I186" s="17"/>
      <c r="J186" s="17"/>
      <c r="K186" s="39" t="str">
        <f t="shared" si="20"/>
        <v/>
      </c>
      <c r="L186" s="56" t="str">
        <f t="shared" si="21"/>
        <v/>
      </c>
      <c r="M186" s="333"/>
      <c r="N186" s="333"/>
      <c r="O186" s="333"/>
      <c r="P186" s="335"/>
      <c r="Q186" s="336"/>
    </row>
    <row r="187" customHeight="1" spans="1:17">
      <c r="A187" s="137" t="str">
        <f>IF(C187="","",SUBTOTAL(103,$C$7:$C187))</f>
        <v/>
      </c>
      <c r="B187" s="333"/>
      <c r="C187" s="139"/>
      <c r="D187" s="81"/>
      <c r="E187" s="119"/>
      <c r="F187" s="17" t="str">
        <f t="shared" si="19"/>
        <v/>
      </c>
      <c r="G187" s="289"/>
      <c r="H187" s="257"/>
      <c r="I187" s="17"/>
      <c r="J187" s="17"/>
      <c r="K187" s="39" t="str">
        <f t="shared" si="20"/>
        <v/>
      </c>
      <c r="L187" s="56" t="str">
        <f t="shared" si="21"/>
        <v/>
      </c>
      <c r="M187" s="333"/>
      <c r="N187" s="333"/>
      <c r="O187" s="333"/>
      <c r="P187" s="335"/>
      <c r="Q187" s="336"/>
    </row>
    <row r="188" customHeight="1" spans="1:17">
      <c r="A188" s="137" t="str">
        <f>IF(C188="","",SUBTOTAL(103,$C$7:$C188))</f>
        <v/>
      </c>
      <c r="B188" s="333"/>
      <c r="C188" s="139"/>
      <c r="D188" s="81"/>
      <c r="E188" s="119"/>
      <c r="F188" s="17" t="str">
        <f t="shared" si="19"/>
        <v/>
      </c>
      <c r="G188" s="289"/>
      <c r="H188" s="257"/>
      <c r="I188" s="17"/>
      <c r="J188" s="17"/>
      <c r="K188" s="39" t="str">
        <f t="shared" si="20"/>
        <v/>
      </c>
      <c r="L188" s="56" t="str">
        <f t="shared" si="21"/>
        <v/>
      </c>
      <c r="M188" s="333"/>
      <c r="N188" s="333"/>
      <c r="O188" s="333"/>
      <c r="P188" s="335"/>
      <c r="Q188" s="336"/>
    </row>
    <row r="189" customHeight="1" spans="1:17">
      <c r="A189" s="137" t="str">
        <f>IF(C189="","",SUBTOTAL(103,$C$7:$C189))</f>
        <v/>
      </c>
      <c r="B189" s="333"/>
      <c r="C189" s="139"/>
      <c r="D189" s="81"/>
      <c r="E189" s="119"/>
      <c r="F189" s="17" t="str">
        <f t="shared" si="19"/>
        <v/>
      </c>
      <c r="G189" s="289"/>
      <c r="H189" s="257"/>
      <c r="I189" s="17"/>
      <c r="J189" s="17"/>
      <c r="K189" s="39" t="str">
        <f t="shared" si="20"/>
        <v/>
      </c>
      <c r="L189" s="56" t="str">
        <f t="shared" si="21"/>
        <v/>
      </c>
      <c r="M189" s="333"/>
      <c r="N189" s="333"/>
      <c r="O189" s="333"/>
      <c r="P189" s="335"/>
      <c r="Q189" s="336"/>
    </row>
    <row r="190" customHeight="1" spans="1:17">
      <c r="A190" s="137" t="str">
        <f>IF(C190="","",SUBTOTAL(103,$C$7:$C190))</f>
        <v/>
      </c>
      <c r="B190" s="333"/>
      <c r="C190" s="139"/>
      <c r="D190" s="81"/>
      <c r="E190" s="119"/>
      <c r="F190" s="17" t="str">
        <f t="shared" si="19"/>
        <v/>
      </c>
      <c r="G190" s="289"/>
      <c r="H190" s="257"/>
      <c r="I190" s="17"/>
      <c r="J190" s="17"/>
      <c r="K190" s="39" t="str">
        <f t="shared" si="20"/>
        <v/>
      </c>
      <c r="L190" s="56" t="str">
        <f t="shared" si="21"/>
        <v/>
      </c>
      <c r="M190" s="333"/>
      <c r="N190" s="333"/>
      <c r="O190" s="333"/>
      <c r="P190" s="335"/>
      <c r="Q190" s="336"/>
    </row>
    <row r="191" customHeight="1" spans="1:17">
      <c r="A191" s="137" t="str">
        <f>IF(C191="","",SUBTOTAL(103,$C$7:$C191))</f>
        <v/>
      </c>
      <c r="B191" s="333"/>
      <c r="C191" s="139"/>
      <c r="D191" s="81"/>
      <c r="E191" s="119"/>
      <c r="F191" s="17" t="str">
        <f t="shared" ref="F191:F208" si="22">IF(E191=0,"",G191/E191)</f>
        <v/>
      </c>
      <c r="G191" s="289"/>
      <c r="H191" s="257"/>
      <c r="I191" s="17"/>
      <c r="J191" s="17"/>
      <c r="K191" s="39" t="str">
        <f t="shared" ref="K191:K228" si="23">IF(J191-G191&lt;&gt;0,J191-G191,IF(G191&lt;&gt;0,0,""))</f>
        <v/>
      </c>
      <c r="L191" s="56" t="str">
        <f t="shared" ref="L191:L228" si="24">IF(G191=0,"",(J191-G191)/G191*100)</f>
        <v/>
      </c>
      <c r="M191" s="333"/>
      <c r="N191" s="333"/>
      <c r="O191" s="333"/>
      <c r="P191" s="335"/>
      <c r="Q191" s="336"/>
    </row>
    <row r="192" customHeight="1" spans="1:17">
      <c r="A192" s="137" t="str">
        <f>IF(C192="","",SUBTOTAL(103,$C$7:$C192))</f>
        <v/>
      </c>
      <c r="B192" s="333"/>
      <c r="C192" s="139"/>
      <c r="D192" s="81"/>
      <c r="E192" s="119"/>
      <c r="F192" s="17" t="str">
        <f t="shared" si="22"/>
        <v/>
      </c>
      <c r="G192" s="289"/>
      <c r="H192" s="257"/>
      <c r="I192" s="17"/>
      <c r="J192" s="17"/>
      <c r="K192" s="39" t="str">
        <f t="shared" si="23"/>
        <v/>
      </c>
      <c r="L192" s="56" t="str">
        <f t="shared" si="24"/>
        <v/>
      </c>
      <c r="M192" s="333"/>
      <c r="N192" s="333"/>
      <c r="O192" s="333"/>
      <c r="P192" s="335"/>
      <c r="Q192" s="336"/>
    </row>
    <row r="193" customHeight="1" spans="1:17">
      <c r="A193" s="137" t="str">
        <f>IF(C193="","",SUBTOTAL(103,$C$7:$C193))</f>
        <v/>
      </c>
      <c r="B193" s="333"/>
      <c r="C193" s="139"/>
      <c r="D193" s="81"/>
      <c r="E193" s="119"/>
      <c r="F193" s="17" t="str">
        <f t="shared" si="22"/>
        <v/>
      </c>
      <c r="G193" s="289"/>
      <c r="H193" s="257"/>
      <c r="I193" s="17"/>
      <c r="J193" s="17"/>
      <c r="K193" s="39" t="str">
        <f t="shared" si="23"/>
        <v/>
      </c>
      <c r="L193" s="56" t="str">
        <f t="shared" si="24"/>
        <v/>
      </c>
      <c r="M193" s="333"/>
      <c r="N193" s="333"/>
      <c r="O193" s="333"/>
      <c r="P193" s="335"/>
      <c r="Q193" s="336"/>
    </row>
    <row r="194" customHeight="1" spans="1:17">
      <c r="A194" s="137" t="str">
        <f>IF(C194="","",SUBTOTAL(103,$C$7:$C194))</f>
        <v/>
      </c>
      <c r="B194" s="333"/>
      <c r="C194" s="139"/>
      <c r="D194" s="81"/>
      <c r="E194" s="119"/>
      <c r="F194" s="17" t="str">
        <f t="shared" si="22"/>
        <v/>
      </c>
      <c r="G194" s="289"/>
      <c r="H194" s="257"/>
      <c r="I194" s="17"/>
      <c r="J194" s="17"/>
      <c r="K194" s="39" t="str">
        <f t="shared" si="23"/>
        <v/>
      </c>
      <c r="L194" s="56" t="str">
        <f t="shared" si="24"/>
        <v/>
      </c>
      <c r="M194" s="333"/>
      <c r="N194" s="333"/>
      <c r="O194" s="333"/>
      <c r="P194" s="335"/>
      <c r="Q194" s="336"/>
    </row>
    <row r="195" customHeight="1" spans="1:17">
      <c r="A195" s="137" t="str">
        <f>IF(C195="","",SUBTOTAL(103,$C$7:$C195))</f>
        <v/>
      </c>
      <c r="B195" s="333"/>
      <c r="C195" s="139"/>
      <c r="D195" s="81"/>
      <c r="E195" s="119"/>
      <c r="F195" s="17" t="str">
        <f t="shared" si="22"/>
        <v/>
      </c>
      <c r="G195" s="289"/>
      <c r="H195" s="257"/>
      <c r="I195" s="17"/>
      <c r="J195" s="17"/>
      <c r="K195" s="39" t="str">
        <f t="shared" si="23"/>
        <v/>
      </c>
      <c r="L195" s="56" t="str">
        <f t="shared" si="24"/>
        <v/>
      </c>
      <c r="M195" s="333"/>
      <c r="N195" s="333"/>
      <c r="O195" s="333"/>
      <c r="P195" s="335"/>
      <c r="Q195" s="336"/>
    </row>
    <row r="196" customHeight="1" spans="1:17">
      <c r="A196" s="137" t="str">
        <f>IF(C196="","",SUBTOTAL(103,$C$7:$C196))</f>
        <v/>
      </c>
      <c r="B196" s="333"/>
      <c r="C196" s="139"/>
      <c r="D196" s="81"/>
      <c r="E196" s="119"/>
      <c r="F196" s="17" t="str">
        <f t="shared" si="22"/>
        <v/>
      </c>
      <c r="G196" s="289"/>
      <c r="H196" s="257"/>
      <c r="I196" s="17"/>
      <c r="J196" s="17"/>
      <c r="K196" s="39" t="str">
        <f t="shared" si="23"/>
        <v/>
      </c>
      <c r="L196" s="56" t="str">
        <f t="shared" si="24"/>
        <v/>
      </c>
      <c r="M196" s="333"/>
      <c r="N196" s="333"/>
      <c r="O196" s="333"/>
      <c r="P196" s="335"/>
      <c r="Q196" s="336"/>
    </row>
    <row r="197" customHeight="1" spans="1:17">
      <c r="A197" s="137" t="str">
        <f>IF(C197="","",SUBTOTAL(103,$C$7:$C197))</f>
        <v/>
      </c>
      <c r="B197" s="333"/>
      <c r="C197" s="139"/>
      <c r="D197" s="81"/>
      <c r="E197" s="119"/>
      <c r="F197" s="17" t="str">
        <f t="shared" si="22"/>
        <v/>
      </c>
      <c r="G197" s="289"/>
      <c r="H197" s="257"/>
      <c r="I197" s="17"/>
      <c r="J197" s="17"/>
      <c r="K197" s="39" t="str">
        <f t="shared" si="23"/>
        <v/>
      </c>
      <c r="L197" s="56" t="str">
        <f t="shared" si="24"/>
        <v/>
      </c>
      <c r="M197" s="333"/>
      <c r="N197" s="333"/>
      <c r="O197" s="333"/>
      <c r="P197" s="335"/>
      <c r="Q197" s="336"/>
    </row>
    <row r="198" customHeight="1" spans="1:17">
      <c r="A198" s="137" t="str">
        <f>IF(C198="","",SUBTOTAL(103,$C$7:$C198))</f>
        <v/>
      </c>
      <c r="B198" s="333"/>
      <c r="C198" s="139"/>
      <c r="D198" s="81"/>
      <c r="E198" s="119"/>
      <c r="F198" s="17" t="str">
        <f t="shared" si="22"/>
        <v/>
      </c>
      <c r="G198" s="289"/>
      <c r="H198" s="257"/>
      <c r="I198" s="17"/>
      <c r="J198" s="17"/>
      <c r="K198" s="39" t="str">
        <f t="shared" si="23"/>
        <v/>
      </c>
      <c r="L198" s="56" t="str">
        <f t="shared" si="24"/>
        <v/>
      </c>
      <c r="M198" s="333"/>
      <c r="N198" s="333"/>
      <c r="O198" s="333"/>
      <c r="P198" s="335"/>
      <c r="Q198" s="336"/>
    </row>
    <row r="199" customHeight="1" spans="1:17">
      <c r="A199" s="137" t="str">
        <f>IF(C199="","",SUBTOTAL(103,$C$7:$C199))</f>
        <v/>
      </c>
      <c r="B199" s="333"/>
      <c r="C199" s="139"/>
      <c r="D199" s="81"/>
      <c r="E199" s="119"/>
      <c r="F199" s="17" t="str">
        <f t="shared" si="22"/>
        <v/>
      </c>
      <c r="G199" s="289"/>
      <c r="H199" s="257"/>
      <c r="I199" s="17"/>
      <c r="J199" s="17"/>
      <c r="K199" s="39" t="str">
        <f t="shared" si="23"/>
        <v/>
      </c>
      <c r="L199" s="56" t="str">
        <f t="shared" si="24"/>
        <v/>
      </c>
      <c r="M199" s="333"/>
      <c r="N199" s="333"/>
      <c r="O199" s="333"/>
      <c r="P199" s="335"/>
      <c r="Q199" s="336"/>
    </row>
    <row r="200" customHeight="1" spans="1:17">
      <c r="A200" s="137" t="str">
        <f>IF(C200="","",SUBTOTAL(103,$C$7:$C200))</f>
        <v/>
      </c>
      <c r="B200" s="333"/>
      <c r="C200" s="139"/>
      <c r="D200" s="81"/>
      <c r="E200" s="119"/>
      <c r="F200" s="17" t="str">
        <f t="shared" si="22"/>
        <v/>
      </c>
      <c r="G200" s="289"/>
      <c r="H200" s="257"/>
      <c r="I200" s="17"/>
      <c r="J200" s="17"/>
      <c r="K200" s="39" t="str">
        <f t="shared" si="23"/>
        <v/>
      </c>
      <c r="L200" s="56" t="str">
        <f t="shared" si="24"/>
        <v/>
      </c>
      <c r="M200" s="333"/>
      <c r="N200" s="333"/>
      <c r="O200" s="333"/>
      <c r="P200" s="335"/>
      <c r="Q200" s="336"/>
    </row>
    <row r="201" customHeight="1" spans="1:17">
      <c r="A201" s="137" t="str">
        <f>IF(C201="","",SUBTOTAL(103,$C$7:$C201))</f>
        <v/>
      </c>
      <c r="B201" s="333"/>
      <c r="C201" s="139"/>
      <c r="D201" s="81"/>
      <c r="E201" s="119"/>
      <c r="F201" s="17" t="str">
        <f t="shared" si="22"/>
        <v/>
      </c>
      <c r="G201" s="289"/>
      <c r="H201" s="257"/>
      <c r="I201" s="17"/>
      <c r="J201" s="17"/>
      <c r="K201" s="39" t="str">
        <f t="shared" si="23"/>
        <v/>
      </c>
      <c r="L201" s="56" t="str">
        <f t="shared" si="24"/>
        <v/>
      </c>
      <c r="M201" s="333"/>
      <c r="N201" s="333"/>
      <c r="O201" s="333"/>
      <c r="P201" s="335"/>
      <c r="Q201" s="336"/>
    </row>
    <row r="202" customHeight="1" spans="1:17">
      <c r="A202" s="137" t="str">
        <f>IF(C202="","",SUBTOTAL(103,$C$7:$C202))</f>
        <v/>
      </c>
      <c r="B202" s="333"/>
      <c r="C202" s="139"/>
      <c r="D202" s="81"/>
      <c r="E202" s="119"/>
      <c r="F202" s="17" t="str">
        <f t="shared" si="22"/>
        <v/>
      </c>
      <c r="G202" s="289"/>
      <c r="H202" s="257"/>
      <c r="I202" s="17"/>
      <c r="J202" s="17"/>
      <c r="K202" s="39" t="str">
        <f t="shared" si="23"/>
        <v/>
      </c>
      <c r="L202" s="56" t="str">
        <f t="shared" si="24"/>
        <v/>
      </c>
      <c r="M202" s="333"/>
      <c r="N202" s="333"/>
      <c r="O202" s="333"/>
      <c r="P202" s="335"/>
      <c r="Q202" s="336"/>
    </row>
    <row r="203" customHeight="1" spans="1:17">
      <c r="A203" s="137" t="str">
        <f>IF(C203="","",SUBTOTAL(103,$C$7:$C203))</f>
        <v/>
      </c>
      <c r="B203" s="333"/>
      <c r="C203" s="139"/>
      <c r="D203" s="81"/>
      <c r="E203" s="119"/>
      <c r="F203" s="17" t="str">
        <f t="shared" si="22"/>
        <v/>
      </c>
      <c r="G203" s="289"/>
      <c r="H203" s="257"/>
      <c r="I203" s="17"/>
      <c r="J203" s="17"/>
      <c r="K203" s="39" t="str">
        <f t="shared" si="23"/>
        <v/>
      </c>
      <c r="L203" s="56" t="str">
        <f t="shared" si="24"/>
        <v/>
      </c>
      <c r="M203" s="333"/>
      <c r="N203" s="333"/>
      <c r="O203" s="333"/>
      <c r="P203" s="335"/>
      <c r="Q203" s="336"/>
    </row>
    <row r="204" customHeight="1" spans="1:17">
      <c r="A204" s="137" t="str">
        <f>IF(C204="","",SUBTOTAL(103,$C$7:$C204))</f>
        <v/>
      </c>
      <c r="B204" s="333"/>
      <c r="C204" s="139"/>
      <c r="D204" s="81"/>
      <c r="E204" s="119"/>
      <c r="F204" s="17" t="str">
        <f t="shared" si="22"/>
        <v/>
      </c>
      <c r="G204" s="289"/>
      <c r="H204" s="257"/>
      <c r="I204" s="17"/>
      <c r="J204" s="17"/>
      <c r="K204" s="39" t="str">
        <f t="shared" si="23"/>
        <v/>
      </c>
      <c r="L204" s="56" t="str">
        <f t="shared" si="24"/>
        <v/>
      </c>
      <c r="M204" s="333"/>
      <c r="N204" s="333"/>
      <c r="O204" s="333"/>
      <c r="P204" s="335"/>
      <c r="Q204" s="336"/>
    </row>
    <row r="205" customHeight="1" spans="1:17">
      <c r="A205" s="137" t="str">
        <f>IF(C205="","",SUBTOTAL(103,$C$7:$C205))</f>
        <v/>
      </c>
      <c r="B205" s="333"/>
      <c r="C205" s="139"/>
      <c r="D205" s="81"/>
      <c r="E205" s="119"/>
      <c r="F205" s="17" t="str">
        <f t="shared" si="22"/>
        <v/>
      </c>
      <c r="G205" s="289"/>
      <c r="H205" s="257"/>
      <c r="I205" s="17"/>
      <c r="J205" s="17"/>
      <c r="K205" s="39" t="str">
        <f t="shared" si="23"/>
        <v/>
      </c>
      <c r="L205" s="56" t="str">
        <f t="shared" si="24"/>
        <v/>
      </c>
      <c r="M205" s="333"/>
      <c r="N205" s="333"/>
      <c r="O205" s="333"/>
      <c r="P205" s="335"/>
      <c r="Q205" s="336"/>
    </row>
    <row r="206" customHeight="1" spans="1:17">
      <c r="A206" s="137" t="str">
        <f>IF(C206="","",SUBTOTAL(103,$C$7:$C206))</f>
        <v/>
      </c>
      <c r="B206" s="333"/>
      <c r="C206" s="139"/>
      <c r="D206" s="81"/>
      <c r="E206" s="119"/>
      <c r="F206" s="17" t="str">
        <f t="shared" si="22"/>
        <v/>
      </c>
      <c r="G206" s="289"/>
      <c r="H206" s="257"/>
      <c r="I206" s="17"/>
      <c r="J206" s="17"/>
      <c r="K206" s="39" t="str">
        <f t="shared" si="23"/>
        <v/>
      </c>
      <c r="L206" s="56" t="str">
        <f t="shared" si="24"/>
        <v/>
      </c>
      <c r="M206" s="333"/>
      <c r="N206" s="333"/>
      <c r="O206" s="333"/>
      <c r="P206" s="335"/>
      <c r="Q206" s="336"/>
    </row>
    <row r="207" customHeight="1" spans="1:17">
      <c r="A207" s="137" t="str">
        <f>IF(C207="","",SUBTOTAL(103,$C$7:$C207))</f>
        <v/>
      </c>
      <c r="B207" s="333"/>
      <c r="C207" s="139"/>
      <c r="D207" s="81"/>
      <c r="E207" s="119"/>
      <c r="F207" s="17" t="str">
        <f t="shared" si="22"/>
        <v/>
      </c>
      <c r="G207" s="289"/>
      <c r="H207" s="257"/>
      <c r="I207" s="17"/>
      <c r="J207" s="17"/>
      <c r="K207" s="39" t="str">
        <f t="shared" si="23"/>
        <v/>
      </c>
      <c r="L207" s="56" t="str">
        <f t="shared" si="24"/>
        <v/>
      </c>
      <c r="M207" s="333"/>
      <c r="N207" s="333"/>
      <c r="O207" s="333"/>
      <c r="P207" s="335"/>
      <c r="Q207" s="336"/>
    </row>
    <row r="208" customHeight="1" spans="1:17">
      <c r="A208" s="137" t="str">
        <f>IF(C208="","",SUBTOTAL(103,$C$7:$C208))</f>
        <v/>
      </c>
      <c r="B208" s="333"/>
      <c r="C208" s="139"/>
      <c r="D208" s="81"/>
      <c r="E208" s="119"/>
      <c r="F208" s="17" t="str">
        <f t="shared" si="22"/>
        <v/>
      </c>
      <c r="G208" s="289"/>
      <c r="H208" s="257"/>
      <c r="I208" s="17"/>
      <c r="J208" s="17"/>
      <c r="K208" s="39" t="str">
        <f t="shared" si="23"/>
        <v/>
      </c>
      <c r="L208" s="56" t="str">
        <f t="shared" si="24"/>
        <v/>
      </c>
      <c r="M208" s="333"/>
      <c r="N208" s="333"/>
      <c r="O208" s="333"/>
      <c r="P208" s="335"/>
      <c r="Q208" s="336"/>
    </row>
    <row r="209" customHeight="1" spans="1:17">
      <c r="A209" s="137" t="str">
        <f>IF(C209="","",SUBTOTAL(103,$C$7:$C209))</f>
        <v/>
      </c>
      <c r="B209" s="333"/>
      <c r="C209" s="139"/>
      <c r="D209" s="81"/>
      <c r="E209" s="119"/>
      <c r="F209" s="17" t="str">
        <f t="shared" ref="F209:F226" si="25">IF(E209=0,"",G209/E209)</f>
        <v/>
      </c>
      <c r="G209" s="289"/>
      <c r="H209" s="257"/>
      <c r="I209" s="17"/>
      <c r="J209" s="17"/>
      <c r="K209" s="39" t="str">
        <f t="shared" ref="K209:K226" si="26">IF(J209-G209&lt;&gt;0,J209-G209,IF(G209&lt;&gt;0,0,""))</f>
        <v/>
      </c>
      <c r="L209" s="56" t="str">
        <f t="shared" ref="L209:L226" si="27">IF(G209=0,"",(J209-G209)/G209*100)</f>
        <v/>
      </c>
      <c r="M209" s="333"/>
      <c r="N209" s="333"/>
      <c r="O209" s="333"/>
      <c r="P209" s="335"/>
      <c r="Q209" s="336"/>
    </row>
    <row r="210" customHeight="1" spans="1:17">
      <c r="A210" s="137" t="str">
        <f>IF(C210="","",SUBTOTAL(103,$C$7:$C210))</f>
        <v/>
      </c>
      <c r="B210" s="333"/>
      <c r="C210" s="139"/>
      <c r="D210" s="81"/>
      <c r="E210" s="119"/>
      <c r="F210" s="17" t="str">
        <f t="shared" si="25"/>
        <v/>
      </c>
      <c r="G210" s="289"/>
      <c r="H210" s="257"/>
      <c r="I210" s="17"/>
      <c r="J210" s="17"/>
      <c r="K210" s="39" t="str">
        <f t="shared" si="26"/>
        <v/>
      </c>
      <c r="L210" s="56" t="str">
        <f t="shared" si="27"/>
        <v/>
      </c>
      <c r="M210" s="333"/>
      <c r="N210" s="333"/>
      <c r="O210" s="333"/>
      <c r="P210" s="335"/>
      <c r="Q210" s="336"/>
    </row>
    <row r="211" customHeight="1" spans="1:17">
      <c r="A211" s="137" t="str">
        <f>IF(C211="","",SUBTOTAL(103,$C$7:$C211))</f>
        <v/>
      </c>
      <c r="B211" s="333"/>
      <c r="C211" s="139"/>
      <c r="D211" s="81"/>
      <c r="E211" s="119"/>
      <c r="F211" s="17" t="str">
        <f t="shared" si="25"/>
        <v/>
      </c>
      <c r="G211" s="289"/>
      <c r="H211" s="257"/>
      <c r="I211" s="17"/>
      <c r="J211" s="17"/>
      <c r="K211" s="39" t="str">
        <f t="shared" si="26"/>
        <v/>
      </c>
      <c r="L211" s="56" t="str">
        <f t="shared" si="27"/>
        <v/>
      </c>
      <c r="M211" s="333"/>
      <c r="N211" s="333"/>
      <c r="O211" s="333"/>
      <c r="P211" s="335"/>
      <c r="Q211" s="336"/>
    </row>
    <row r="212" customHeight="1" spans="1:17">
      <c r="A212" s="137" t="str">
        <f>IF(C212="","",SUBTOTAL(103,$C$7:$C212))</f>
        <v/>
      </c>
      <c r="B212" s="333"/>
      <c r="C212" s="139"/>
      <c r="D212" s="81"/>
      <c r="E212" s="119"/>
      <c r="F212" s="17" t="str">
        <f t="shared" si="25"/>
        <v/>
      </c>
      <c r="G212" s="289"/>
      <c r="H212" s="257"/>
      <c r="I212" s="17"/>
      <c r="J212" s="17"/>
      <c r="K212" s="39" t="str">
        <f t="shared" si="26"/>
        <v/>
      </c>
      <c r="L212" s="56" t="str">
        <f t="shared" si="27"/>
        <v/>
      </c>
      <c r="M212" s="333"/>
      <c r="N212" s="333"/>
      <c r="O212" s="333"/>
      <c r="P212" s="335"/>
      <c r="Q212" s="336"/>
    </row>
    <row r="213" customHeight="1" spans="1:17">
      <c r="A213" s="137" t="str">
        <f>IF(C213="","",SUBTOTAL(103,$C$7:$C213))</f>
        <v/>
      </c>
      <c r="B213" s="333"/>
      <c r="C213" s="139"/>
      <c r="D213" s="81"/>
      <c r="E213" s="119"/>
      <c r="F213" s="17" t="str">
        <f t="shared" si="25"/>
        <v/>
      </c>
      <c r="G213" s="289"/>
      <c r="H213" s="257"/>
      <c r="I213" s="17"/>
      <c r="J213" s="17"/>
      <c r="K213" s="39" t="str">
        <f t="shared" si="26"/>
        <v/>
      </c>
      <c r="L213" s="56" t="str">
        <f t="shared" si="27"/>
        <v/>
      </c>
      <c r="M213" s="333"/>
      <c r="N213" s="333"/>
      <c r="O213" s="333"/>
      <c r="P213" s="335"/>
      <c r="Q213" s="336"/>
    </row>
    <row r="214" customHeight="1" spans="1:17">
      <c r="A214" s="137" t="str">
        <f>IF(C214="","",SUBTOTAL(103,$C$7:$C214))</f>
        <v/>
      </c>
      <c r="B214" s="333"/>
      <c r="C214" s="139"/>
      <c r="D214" s="81"/>
      <c r="E214" s="119"/>
      <c r="F214" s="17" t="str">
        <f t="shared" si="25"/>
        <v/>
      </c>
      <c r="G214" s="289"/>
      <c r="H214" s="257"/>
      <c r="I214" s="17"/>
      <c r="J214" s="17"/>
      <c r="K214" s="39" t="str">
        <f t="shared" si="26"/>
        <v/>
      </c>
      <c r="L214" s="56" t="str">
        <f t="shared" si="27"/>
        <v/>
      </c>
      <c r="M214" s="333"/>
      <c r="N214" s="333"/>
      <c r="O214" s="333"/>
      <c r="P214" s="335"/>
      <c r="Q214" s="336"/>
    </row>
    <row r="215" customHeight="1" spans="1:17">
      <c r="A215" s="137" t="str">
        <f>IF(C215="","",SUBTOTAL(103,$C$7:$C215))</f>
        <v/>
      </c>
      <c r="B215" s="333"/>
      <c r="C215" s="139"/>
      <c r="D215" s="81"/>
      <c r="E215" s="119"/>
      <c r="F215" s="17" t="str">
        <f t="shared" si="25"/>
        <v/>
      </c>
      <c r="G215" s="289"/>
      <c r="H215" s="257"/>
      <c r="I215" s="17"/>
      <c r="J215" s="17"/>
      <c r="K215" s="39" t="str">
        <f t="shared" si="26"/>
        <v/>
      </c>
      <c r="L215" s="56" t="str">
        <f t="shared" si="27"/>
        <v/>
      </c>
      <c r="M215" s="333"/>
      <c r="N215" s="333"/>
      <c r="O215" s="333"/>
      <c r="P215" s="335"/>
      <c r="Q215" s="336"/>
    </row>
    <row r="216" customHeight="1" spans="1:17">
      <c r="A216" s="137" t="str">
        <f>IF(C216="","",SUBTOTAL(103,$C$7:$C216))</f>
        <v/>
      </c>
      <c r="B216" s="333"/>
      <c r="C216" s="139"/>
      <c r="D216" s="81"/>
      <c r="E216" s="119"/>
      <c r="F216" s="17" t="str">
        <f t="shared" si="25"/>
        <v/>
      </c>
      <c r="G216" s="289"/>
      <c r="H216" s="257"/>
      <c r="I216" s="17"/>
      <c r="J216" s="17"/>
      <c r="K216" s="39" t="str">
        <f t="shared" si="26"/>
        <v/>
      </c>
      <c r="L216" s="56" t="str">
        <f t="shared" si="27"/>
        <v/>
      </c>
      <c r="M216" s="333"/>
      <c r="N216" s="333"/>
      <c r="O216" s="333"/>
      <c r="P216" s="335"/>
      <c r="Q216" s="336"/>
    </row>
    <row r="217" customHeight="1" spans="1:17">
      <c r="A217" s="137" t="str">
        <f>IF(C217="","",SUBTOTAL(103,$C$7:$C217))</f>
        <v/>
      </c>
      <c r="B217" s="333"/>
      <c r="C217" s="139"/>
      <c r="D217" s="81"/>
      <c r="E217" s="119"/>
      <c r="F217" s="17" t="str">
        <f t="shared" si="25"/>
        <v/>
      </c>
      <c r="G217" s="289"/>
      <c r="H217" s="257"/>
      <c r="I217" s="17"/>
      <c r="J217" s="17"/>
      <c r="K217" s="39" t="str">
        <f t="shared" si="26"/>
        <v/>
      </c>
      <c r="L217" s="56" t="str">
        <f t="shared" si="27"/>
        <v/>
      </c>
      <c r="M217" s="333"/>
      <c r="N217" s="333"/>
      <c r="O217" s="333"/>
      <c r="P217" s="335"/>
      <c r="Q217" s="336"/>
    </row>
    <row r="218" customHeight="1" spans="1:17">
      <c r="A218" s="137" t="str">
        <f>IF(C218="","",SUBTOTAL(103,$C$7:$C218))</f>
        <v/>
      </c>
      <c r="B218" s="333"/>
      <c r="C218" s="139"/>
      <c r="D218" s="81"/>
      <c r="E218" s="119"/>
      <c r="F218" s="17" t="str">
        <f t="shared" si="25"/>
        <v/>
      </c>
      <c r="G218" s="289"/>
      <c r="H218" s="257"/>
      <c r="I218" s="17"/>
      <c r="J218" s="17"/>
      <c r="K218" s="39" t="str">
        <f t="shared" si="26"/>
        <v/>
      </c>
      <c r="L218" s="56" t="str">
        <f t="shared" si="27"/>
        <v/>
      </c>
      <c r="M218" s="333"/>
      <c r="N218" s="333"/>
      <c r="O218" s="333"/>
      <c r="P218" s="335"/>
      <c r="Q218" s="336"/>
    </row>
    <row r="219" customHeight="1" spans="1:17">
      <c r="A219" s="137" t="str">
        <f>IF(C219="","",SUBTOTAL(103,$C$7:$C219))</f>
        <v/>
      </c>
      <c r="B219" s="333"/>
      <c r="C219" s="139"/>
      <c r="D219" s="81"/>
      <c r="E219" s="119"/>
      <c r="F219" s="17" t="str">
        <f t="shared" si="25"/>
        <v/>
      </c>
      <c r="G219" s="289"/>
      <c r="H219" s="257"/>
      <c r="I219" s="17"/>
      <c r="J219" s="17"/>
      <c r="K219" s="39" t="str">
        <f t="shared" si="26"/>
        <v/>
      </c>
      <c r="L219" s="56" t="str">
        <f t="shared" si="27"/>
        <v/>
      </c>
      <c r="M219" s="333"/>
      <c r="N219" s="333"/>
      <c r="O219" s="333"/>
      <c r="P219" s="335"/>
      <c r="Q219" s="336"/>
    </row>
    <row r="220" customHeight="1" spans="1:17">
      <c r="A220" s="137" t="str">
        <f>IF(C220="","",SUBTOTAL(103,$C$7:$C220))</f>
        <v/>
      </c>
      <c r="B220" s="333"/>
      <c r="C220" s="139"/>
      <c r="D220" s="81"/>
      <c r="E220" s="119"/>
      <c r="F220" s="17" t="str">
        <f t="shared" si="25"/>
        <v/>
      </c>
      <c r="G220" s="289"/>
      <c r="H220" s="257"/>
      <c r="I220" s="17"/>
      <c r="J220" s="17"/>
      <c r="K220" s="39" t="str">
        <f t="shared" si="26"/>
        <v/>
      </c>
      <c r="L220" s="56" t="str">
        <f t="shared" si="27"/>
        <v/>
      </c>
      <c r="M220" s="333"/>
      <c r="N220" s="333"/>
      <c r="O220" s="333"/>
      <c r="P220" s="335"/>
      <c r="Q220" s="336"/>
    </row>
    <row r="221" customHeight="1" spans="1:17">
      <c r="A221" s="137" t="str">
        <f>IF(C221="","",SUBTOTAL(103,$C$7:$C221))</f>
        <v/>
      </c>
      <c r="B221" s="333"/>
      <c r="C221" s="139"/>
      <c r="D221" s="81"/>
      <c r="E221" s="119"/>
      <c r="F221" s="17" t="str">
        <f t="shared" si="25"/>
        <v/>
      </c>
      <c r="G221" s="289"/>
      <c r="H221" s="257"/>
      <c r="I221" s="17"/>
      <c r="J221" s="17"/>
      <c r="K221" s="39" t="str">
        <f t="shared" si="26"/>
        <v/>
      </c>
      <c r="L221" s="56" t="str">
        <f t="shared" si="27"/>
        <v/>
      </c>
      <c r="M221" s="333"/>
      <c r="N221" s="333"/>
      <c r="O221" s="333"/>
      <c r="P221" s="335"/>
      <c r="Q221" s="336"/>
    </row>
    <row r="222" customHeight="1" spans="1:17">
      <c r="A222" s="137" t="str">
        <f>IF(C222="","",SUBTOTAL(103,$C$7:$C222))</f>
        <v/>
      </c>
      <c r="B222" s="333"/>
      <c r="C222" s="139"/>
      <c r="D222" s="81"/>
      <c r="E222" s="119"/>
      <c r="F222" s="17" t="str">
        <f t="shared" si="25"/>
        <v/>
      </c>
      <c r="G222" s="289"/>
      <c r="H222" s="257"/>
      <c r="I222" s="17"/>
      <c r="J222" s="17"/>
      <c r="K222" s="39" t="str">
        <f t="shared" si="26"/>
        <v/>
      </c>
      <c r="L222" s="56" t="str">
        <f t="shared" si="27"/>
        <v/>
      </c>
      <c r="M222" s="333"/>
      <c r="N222" s="333"/>
      <c r="O222" s="333"/>
      <c r="P222" s="335"/>
      <c r="Q222" s="336"/>
    </row>
    <row r="223" customHeight="1" spans="1:17">
      <c r="A223" s="137" t="str">
        <f>IF(C223="","",SUBTOTAL(103,$C$7:$C223))</f>
        <v/>
      </c>
      <c r="B223" s="333"/>
      <c r="C223" s="139"/>
      <c r="D223" s="81"/>
      <c r="E223" s="119"/>
      <c r="F223" s="17" t="str">
        <f t="shared" si="25"/>
        <v/>
      </c>
      <c r="G223" s="289"/>
      <c r="H223" s="257"/>
      <c r="I223" s="17"/>
      <c r="J223" s="17"/>
      <c r="K223" s="39" t="str">
        <f t="shared" si="26"/>
        <v/>
      </c>
      <c r="L223" s="56" t="str">
        <f t="shared" si="27"/>
        <v/>
      </c>
      <c r="M223" s="333"/>
      <c r="N223" s="333"/>
      <c r="O223" s="333"/>
      <c r="P223" s="335"/>
      <c r="Q223" s="336"/>
    </row>
    <row r="224" customHeight="1" spans="1:17">
      <c r="A224" s="137" t="str">
        <f>IF(C224="","",SUBTOTAL(103,$C$7:$C224))</f>
        <v/>
      </c>
      <c r="B224" s="333"/>
      <c r="C224" s="139"/>
      <c r="D224" s="81"/>
      <c r="E224" s="119"/>
      <c r="F224" s="17" t="str">
        <f t="shared" si="25"/>
        <v/>
      </c>
      <c r="G224" s="289"/>
      <c r="H224" s="257"/>
      <c r="I224" s="17"/>
      <c r="J224" s="17"/>
      <c r="K224" s="39" t="str">
        <f t="shared" si="26"/>
        <v/>
      </c>
      <c r="L224" s="56" t="str">
        <f t="shared" si="27"/>
        <v/>
      </c>
      <c r="M224" s="333"/>
      <c r="N224" s="333"/>
      <c r="O224" s="333"/>
      <c r="P224" s="335"/>
      <c r="Q224" s="336"/>
    </row>
    <row r="225" customHeight="1" spans="1:17">
      <c r="A225" s="137" t="str">
        <f>IF(C225="","",SUBTOTAL(103,$C$7:$C225))</f>
        <v/>
      </c>
      <c r="B225" s="333"/>
      <c r="C225" s="139"/>
      <c r="D225" s="81"/>
      <c r="E225" s="119"/>
      <c r="F225" s="17" t="str">
        <f t="shared" si="25"/>
        <v/>
      </c>
      <c r="G225" s="289"/>
      <c r="H225" s="257"/>
      <c r="I225" s="17"/>
      <c r="J225" s="17"/>
      <c r="K225" s="39" t="str">
        <f t="shared" si="26"/>
        <v/>
      </c>
      <c r="L225" s="56" t="str">
        <f t="shared" si="27"/>
        <v/>
      </c>
      <c r="M225" s="333"/>
      <c r="N225" s="333"/>
      <c r="O225" s="333"/>
      <c r="P225" s="335"/>
      <c r="Q225" s="336"/>
    </row>
    <row r="226" customHeight="1" spans="1:17">
      <c r="A226" s="137" t="str">
        <f>IF(C226="","",SUBTOTAL(103,$C$7:$C226))</f>
        <v/>
      </c>
      <c r="B226" s="333"/>
      <c r="C226" s="139"/>
      <c r="D226" s="81"/>
      <c r="E226" s="119"/>
      <c r="F226" s="17" t="str">
        <f t="shared" si="25"/>
        <v/>
      </c>
      <c r="G226" s="289"/>
      <c r="H226" s="257"/>
      <c r="I226" s="17"/>
      <c r="J226" s="17"/>
      <c r="K226" s="39" t="str">
        <f t="shared" si="26"/>
        <v/>
      </c>
      <c r="L226" s="56" t="str">
        <f t="shared" si="27"/>
        <v/>
      </c>
      <c r="M226" s="333"/>
      <c r="N226" s="333"/>
      <c r="O226" s="333"/>
      <c r="P226" s="335"/>
      <c r="Q226" s="336"/>
    </row>
    <row r="227" customHeight="1" spans="1:17">
      <c r="A227" s="137" t="str">
        <f>IF(C227="","",SUBTOTAL(103,$C$7:$C227))</f>
        <v/>
      </c>
      <c r="B227" s="333"/>
      <c r="C227" s="139"/>
      <c r="D227" s="81"/>
      <c r="E227" s="119"/>
      <c r="F227" s="17"/>
      <c r="G227" s="289"/>
      <c r="H227" s="257"/>
      <c r="I227" s="17"/>
      <c r="J227" s="17"/>
      <c r="K227" s="39" t="str">
        <f t="shared" si="23"/>
        <v/>
      </c>
      <c r="L227" s="56" t="str">
        <f t="shared" si="24"/>
        <v/>
      </c>
      <c r="M227" s="333"/>
      <c r="N227" s="333"/>
      <c r="O227" s="333"/>
      <c r="P227" s="335"/>
      <c r="Q227" s="336"/>
    </row>
    <row r="228" customHeight="1" spans="1:17">
      <c r="A228" s="20" t="s">
        <v>329</v>
      </c>
      <c r="B228" s="117"/>
      <c r="C228" s="118"/>
      <c r="D228" s="18"/>
      <c r="E228" s="119"/>
      <c r="F228" s="17"/>
      <c r="G228" s="289">
        <f>SUM(G8:G227)</f>
        <v>0</v>
      </c>
      <c r="H228" s="257"/>
      <c r="I228" s="17"/>
      <c r="J228" s="17">
        <f>SUM(J8:J227)</f>
        <v>0</v>
      </c>
      <c r="K228" s="39" t="str">
        <f t="shared" si="23"/>
        <v/>
      </c>
      <c r="L228" s="56" t="str">
        <f t="shared" si="24"/>
        <v/>
      </c>
      <c r="M228" s="333"/>
      <c r="N228" s="333"/>
      <c r="O228" s="333"/>
      <c r="P228" s="335"/>
      <c r="Q228" s="336"/>
    </row>
    <row r="229" customHeight="1" spans="1:17">
      <c r="A229" s="22" t="e">
        <f>#REF!&amp;#REF!</f>
        <v>#REF!</v>
      </c>
      <c r="B229" s="9"/>
      <c r="C229" s="9"/>
      <c r="D229" s="9"/>
      <c r="E229" s="254"/>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54"/>
      <c r="F230" s="254"/>
      <c r="G230" s="254"/>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18" t="s">
        <v>126</v>
      </c>
      <c r="B1" s="258" t="s">
        <v>395</v>
      </c>
      <c r="C1" s="258"/>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84" t="s">
        <v>401</v>
      </c>
      <c r="H6" s="12" t="s">
        <v>197</v>
      </c>
      <c r="I6" s="12"/>
      <c r="J6" s="12" t="s">
        <v>198</v>
      </c>
      <c r="K6" s="78" t="s">
        <v>269</v>
      </c>
      <c r="L6" s="12" t="s">
        <v>164</v>
      </c>
    </row>
    <row r="7" ht="18" customHeight="1" spans="1:12">
      <c r="A7" s="12"/>
      <c r="B7" s="12"/>
      <c r="C7" s="79"/>
      <c r="D7" s="12" t="s">
        <v>405</v>
      </c>
      <c r="E7" s="12" t="s">
        <v>406</v>
      </c>
      <c r="F7" s="330" t="s">
        <v>407</v>
      </c>
      <c r="G7" s="284"/>
      <c r="H7" s="12" t="s">
        <v>408</v>
      </c>
      <c r="I7" s="12" t="s">
        <v>407</v>
      </c>
      <c r="J7" s="12"/>
      <c r="K7" s="79"/>
      <c r="L7" s="12"/>
    </row>
    <row r="8" customHeight="1" spans="1:12">
      <c r="A8" s="74"/>
      <c r="B8" s="253"/>
      <c r="C8" s="81"/>
      <c r="D8" s="119"/>
      <c r="E8" s="17" t="str">
        <f>IF(D8=0,"",F8/D8)</f>
        <v/>
      </c>
      <c r="F8" s="289"/>
      <c r="G8" s="257"/>
      <c r="H8" s="17"/>
      <c r="I8" s="17"/>
      <c r="J8" s="39" t="str">
        <f>IF(I8-F8&lt;&gt;0,I8-F8,IF(F8&lt;&gt;0,0,""))</f>
        <v/>
      </c>
      <c r="K8" s="56" t="str">
        <f>IF(F8=0,"",(I8-F8)/F8*100)</f>
        <v/>
      </c>
      <c r="L8" s="18"/>
    </row>
    <row r="9" customHeight="1" spans="1:12">
      <c r="A9" s="74"/>
      <c r="B9" s="253"/>
      <c r="C9" s="81"/>
      <c r="D9" s="119"/>
      <c r="E9" s="17" t="str">
        <f t="shared" ref="E9:E26" si="0">IF(D9=0,"",F9/D9)</f>
        <v/>
      </c>
      <c r="F9" s="289"/>
      <c r="G9" s="257"/>
      <c r="H9" s="17"/>
      <c r="I9" s="17"/>
      <c r="J9" s="39" t="str">
        <f t="shared" ref="J9:J28" si="1">IF(I9-F9&lt;&gt;0,I9-F9,IF(F9&lt;&gt;0,0,""))</f>
        <v/>
      </c>
      <c r="K9" s="56" t="str">
        <f t="shared" ref="K9:K28" si="2">IF(F9=0,"",(I9-F9)/F9*100)</f>
        <v/>
      </c>
      <c r="L9" s="18"/>
    </row>
    <row r="10" customHeight="1" spans="1:12">
      <c r="A10" s="74"/>
      <c r="B10" s="253"/>
      <c r="C10" s="81"/>
      <c r="D10" s="119"/>
      <c r="E10" s="17" t="str">
        <f t="shared" si="0"/>
        <v/>
      </c>
      <c r="F10" s="289"/>
      <c r="G10" s="257"/>
      <c r="H10" s="17"/>
      <c r="I10" s="17"/>
      <c r="J10" s="39" t="str">
        <f t="shared" si="1"/>
        <v/>
      </c>
      <c r="K10" s="56" t="str">
        <f t="shared" si="2"/>
        <v/>
      </c>
      <c r="L10" s="18"/>
    </row>
    <row r="11" customHeight="1" spans="1:12">
      <c r="A11" s="74"/>
      <c r="B11" s="253"/>
      <c r="C11" s="81"/>
      <c r="D11" s="119"/>
      <c r="E11" s="17" t="str">
        <f t="shared" si="0"/>
        <v/>
      </c>
      <c r="F11" s="289"/>
      <c r="G11" s="257"/>
      <c r="H11" s="17"/>
      <c r="I11" s="17"/>
      <c r="J11" s="39" t="str">
        <f t="shared" si="1"/>
        <v/>
      </c>
      <c r="K11" s="56" t="str">
        <f t="shared" si="2"/>
        <v/>
      </c>
      <c r="L11" s="18"/>
    </row>
    <row r="12" customHeight="1" spans="1:12">
      <c r="A12" s="74"/>
      <c r="B12" s="253"/>
      <c r="C12" s="81"/>
      <c r="D12" s="119"/>
      <c r="E12" s="17" t="str">
        <f t="shared" si="0"/>
        <v/>
      </c>
      <c r="F12" s="289"/>
      <c r="G12" s="257"/>
      <c r="H12" s="17"/>
      <c r="I12" s="17"/>
      <c r="J12" s="39" t="str">
        <f t="shared" si="1"/>
        <v/>
      </c>
      <c r="K12" s="56" t="str">
        <f t="shared" si="2"/>
        <v/>
      </c>
      <c r="L12" s="18"/>
    </row>
    <row r="13" customHeight="1" spans="1:12">
      <c r="A13" s="74"/>
      <c r="B13" s="253"/>
      <c r="C13" s="81"/>
      <c r="D13" s="119"/>
      <c r="E13" s="17" t="str">
        <f t="shared" si="0"/>
        <v/>
      </c>
      <c r="F13" s="289"/>
      <c r="G13" s="257"/>
      <c r="H13" s="17"/>
      <c r="I13" s="17"/>
      <c r="J13" s="39" t="str">
        <f t="shared" si="1"/>
        <v/>
      </c>
      <c r="K13" s="56" t="str">
        <f t="shared" si="2"/>
        <v/>
      </c>
      <c r="L13" s="18"/>
    </row>
    <row r="14" customHeight="1" spans="1:12">
      <c r="A14" s="74"/>
      <c r="B14" s="253"/>
      <c r="C14" s="81"/>
      <c r="D14" s="119"/>
      <c r="E14" s="17" t="str">
        <f t="shared" si="0"/>
        <v/>
      </c>
      <c r="F14" s="289"/>
      <c r="G14" s="257"/>
      <c r="H14" s="17"/>
      <c r="I14" s="17"/>
      <c r="J14" s="39" t="str">
        <f t="shared" si="1"/>
        <v/>
      </c>
      <c r="K14" s="56" t="str">
        <f t="shared" si="2"/>
        <v/>
      </c>
      <c r="L14" s="18"/>
    </row>
    <row r="15" customHeight="1" spans="1:12">
      <c r="A15" s="74"/>
      <c r="B15" s="253"/>
      <c r="C15" s="81"/>
      <c r="D15" s="119"/>
      <c r="E15" s="17" t="str">
        <f t="shared" si="0"/>
        <v/>
      </c>
      <c r="F15" s="289"/>
      <c r="G15" s="257"/>
      <c r="H15" s="17"/>
      <c r="I15" s="17"/>
      <c r="J15" s="39" t="str">
        <f t="shared" si="1"/>
        <v/>
      </c>
      <c r="K15" s="56" t="str">
        <f t="shared" si="2"/>
        <v/>
      </c>
      <c r="L15" s="18"/>
    </row>
    <row r="16" customHeight="1" spans="1:12">
      <c r="A16" s="74"/>
      <c r="B16" s="253"/>
      <c r="C16" s="81"/>
      <c r="D16" s="119"/>
      <c r="E16" s="17" t="str">
        <f t="shared" si="0"/>
        <v/>
      </c>
      <c r="F16" s="289"/>
      <c r="G16" s="257"/>
      <c r="H16" s="17"/>
      <c r="I16" s="17"/>
      <c r="J16" s="39" t="str">
        <f t="shared" si="1"/>
        <v/>
      </c>
      <c r="K16" s="56" t="str">
        <f t="shared" si="2"/>
        <v/>
      </c>
      <c r="L16" s="18"/>
    </row>
    <row r="17" customHeight="1" spans="1:12">
      <c r="A17" s="74"/>
      <c r="B17" s="253"/>
      <c r="C17" s="81"/>
      <c r="D17" s="119"/>
      <c r="E17" s="17" t="str">
        <f t="shared" si="0"/>
        <v/>
      </c>
      <c r="F17" s="289"/>
      <c r="G17" s="257"/>
      <c r="H17" s="17"/>
      <c r="I17" s="17"/>
      <c r="J17" s="39" t="str">
        <f t="shared" si="1"/>
        <v/>
      </c>
      <c r="K17" s="56" t="str">
        <f t="shared" si="2"/>
        <v/>
      </c>
      <c r="L17" s="18"/>
    </row>
    <row r="18" customHeight="1" spans="1:12">
      <c r="A18" s="74"/>
      <c r="B18" s="253"/>
      <c r="C18" s="81"/>
      <c r="D18" s="119"/>
      <c r="E18" s="17" t="str">
        <f t="shared" si="0"/>
        <v/>
      </c>
      <c r="F18" s="289"/>
      <c r="G18" s="257"/>
      <c r="H18" s="17"/>
      <c r="I18" s="17"/>
      <c r="J18" s="39" t="str">
        <f t="shared" si="1"/>
        <v/>
      </c>
      <c r="K18" s="56" t="str">
        <f t="shared" si="2"/>
        <v/>
      </c>
      <c r="L18" s="18"/>
    </row>
    <row r="19" customHeight="1" spans="1:12">
      <c r="A19" s="74"/>
      <c r="B19" s="253"/>
      <c r="C19" s="81"/>
      <c r="D19" s="119"/>
      <c r="E19" s="17" t="str">
        <f t="shared" si="0"/>
        <v/>
      </c>
      <c r="F19" s="289"/>
      <c r="G19" s="257"/>
      <c r="H19" s="17"/>
      <c r="I19" s="17"/>
      <c r="J19" s="39" t="str">
        <f t="shared" si="1"/>
        <v/>
      </c>
      <c r="K19" s="56" t="str">
        <f t="shared" si="2"/>
        <v/>
      </c>
      <c r="L19" s="18"/>
    </row>
    <row r="20" customHeight="1" spans="1:12">
      <c r="A20" s="74"/>
      <c r="B20" s="253"/>
      <c r="C20" s="81"/>
      <c r="D20" s="119"/>
      <c r="E20" s="17" t="str">
        <f t="shared" si="0"/>
        <v/>
      </c>
      <c r="F20" s="289"/>
      <c r="G20" s="257"/>
      <c r="H20" s="17"/>
      <c r="I20" s="17"/>
      <c r="J20" s="39" t="str">
        <f t="shared" si="1"/>
        <v/>
      </c>
      <c r="K20" s="56" t="str">
        <f t="shared" si="2"/>
        <v/>
      </c>
      <c r="L20" s="18"/>
    </row>
    <row r="21" customHeight="1" spans="1:12">
      <c r="A21" s="74"/>
      <c r="B21" s="253"/>
      <c r="C21" s="81"/>
      <c r="D21" s="119"/>
      <c r="E21" s="17" t="str">
        <f t="shared" si="0"/>
        <v/>
      </c>
      <c r="F21" s="289"/>
      <c r="G21" s="257"/>
      <c r="H21" s="17"/>
      <c r="I21" s="17"/>
      <c r="J21" s="39" t="str">
        <f t="shared" si="1"/>
        <v/>
      </c>
      <c r="K21" s="56" t="str">
        <f t="shared" si="2"/>
        <v/>
      </c>
      <c r="L21" s="18"/>
    </row>
    <row r="22" customHeight="1" spans="1:12">
      <c r="A22" s="74"/>
      <c r="B22" s="253"/>
      <c r="C22" s="81"/>
      <c r="D22" s="119"/>
      <c r="E22" s="17" t="str">
        <f t="shared" si="0"/>
        <v/>
      </c>
      <c r="F22" s="289"/>
      <c r="G22" s="257"/>
      <c r="H22" s="17"/>
      <c r="I22" s="17"/>
      <c r="J22" s="39" t="str">
        <f t="shared" si="1"/>
        <v/>
      </c>
      <c r="K22" s="56" t="str">
        <f t="shared" si="2"/>
        <v/>
      </c>
      <c r="L22" s="18"/>
    </row>
    <row r="23" customHeight="1" spans="1:12">
      <c r="A23" s="74"/>
      <c r="B23" s="253"/>
      <c r="C23" s="81"/>
      <c r="D23" s="119"/>
      <c r="E23" s="17" t="str">
        <f t="shared" si="0"/>
        <v/>
      </c>
      <c r="F23" s="289"/>
      <c r="G23" s="257"/>
      <c r="H23" s="17"/>
      <c r="I23" s="17"/>
      <c r="J23" s="39" t="str">
        <f t="shared" si="1"/>
        <v/>
      </c>
      <c r="K23" s="56" t="str">
        <f t="shared" si="2"/>
        <v/>
      </c>
      <c r="L23" s="18"/>
    </row>
    <row r="24" customHeight="1" spans="1:12">
      <c r="A24" s="74"/>
      <c r="B24" s="253"/>
      <c r="C24" s="81"/>
      <c r="D24" s="119"/>
      <c r="E24" s="17" t="str">
        <f t="shared" si="0"/>
        <v/>
      </c>
      <c r="F24" s="289"/>
      <c r="G24" s="257"/>
      <c r="H24" s="17"/>
      <c r="I24" s="17"/>
      <c r="J24" s="39" t="str">
        <f t="shared" si="1"/>
        <v/>
      </c>
      <c r="K24" s="56" t="str">
        <f t="shared" si="2"/>
        <v/>
      </c>
      <c r="L24" s="18"/>
    </row>
    <row r="25" customHeight="1" spans="1:12">
      <c r="A25" s="74"/>
      <c r="B25" s="253"/>
      <c r="C25" s="81"/>
      <c r="D25" s="119"/>
      <c r="E25" s="17" t="str">
        <f t="shared" si="0"/>
        <v/>
      </c>
      <c r="F25" s="289"/>
      <c r="G25" s="257"/>
      <c r="H25" s="17"/>
      <c r="I25" s="17"/>
      <c r="J25" s="39" t="str">
        <f t="shared" si="1"/>
        <v/>
      </c>
      <c r="K25" s="56" t="str">
        <f t="shared" si="2"/>
        <v/>
      </c>
      <c r="L25" s="18"/>
    </row>
    <row r="26" customHeight="1" spans="1:12">
      <c r="A26" s="74"/>
      <c r="B26" s="253"/>
      <c r="C26" s="81"/>
      <c r="D26" s="119"/>
      <c r="E26" s="17" t="str">
        <f t="shared" si="0"/>
        <v/>
      </c>
      <c r="F26" s="289"/>
      <c r="G26" s="257"/>
      <c r="H26" s="17"/>
      <c r="I26" s="17"/>
      <c r="J26" s="39" t="str">
        <f t="shared" si="1"/>
        <v/>
      </c>
      <c r="K26" s="56" t="str">
        <f t="shared" si="2"/>
        <v/>
      </c>
      <c r="L26" s="18"/>
    </row>
    <row r="27" customHeight="1" spans="1:12">
      <c r="A27" s="18"/>
      <c r="B27" s="18"/>
      <c r="C27" s="18"/>
      <c r="D27" s="119"/>
      <c r="E27" s="17"/>
      <c r="F27" s="289"/>
      <c r="G27" s="257"/>
      <c r="H27" s="17"/>
      <c r="I27" s="17"/>
      <c r="J27" s="39" t="str">
        <f t="shared" si="1"/>
        <v/>
      </c>
      <c r="K27" s="56" t="str">
        <f t="shared" si="2"/>
        <v/>
      </c>
      <c r="L27" s="18"/>
    </row>
    <row r="28" customHeight="1" spans="1:12">
      <c r="A28" s="20" t="s">
        <v>329</v>
      </c>
      <c r="B28" s="118"/>
      <c r="C28" s="18"/>
      <c r="D28" s="119"/>
      <c r="E28" s="17"/>
      <c r="F28" s="289">
        <f>SUM(F8:F27)</f>
        <v>0</v>
      </c>
      <c r="G28" s="257"/>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722222222222" header="0.989583333333333" footer="0.369444444444444"/>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18" t="s">
        <v>126</v>
      </c>
      <c r="B1" s="258" t="s">
        <v>395</v>
      </c>
      <c r="C1" s="258"/>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61"/>
      <c r="E5" s="261"/>
      <c r="F5" s="261"/>
      <c r="G5" s="10"/>
      <c r="H5" s="10"/>
      <c r="I5" s="10"/>
      <c r="J5" s="10"/>
      <c r="K5" s="10"/>
      <c r="L5" s="11" t="s">
        <v>159</v>
      </c>
    </row>
    <row r="6" ht="18" customHeight="1" spans="1:12">
      <c r="A6" s="12" t="s">
        <v>161</v>
      </c>
      <c r="B6" s="12" t="s">
        <v>411</v>
      </c>
      <c r="C6" s="78" t="s">
        <v>400</v>
      </c>
      <c r="D6" s="12" t="s">
        <v>196</v>
      </c>
      <c r="E6" s="12"/>
      <c r="F6" s="58"/>
      <c r="G6" s="284" t="s">
        <v>401</v>
      </c>
      <c r="H6" s="12" t="s">
        <v>197</v>
      </c>
      <c r="I6" s="12"/>
      <c r="J6" s="12" t="s">
        <v>198</v>
      </c>
      <c r="K6" s="78" t="s">
        <v>269</v>
      </c>
      <c r="L6" s="12" t="s">
        <v>164</v>
      </c>
    </row>
    <row r="7" ht="18" customHeight="1" spans="1:12">
      <c r="A7" s="12"/>
      <c r="B7" s="12"/>
      <c r="C7" s="79"/>
      <c r="D7" s="12" t="s">
        <v>405</v>
      </c>
      <c r="E7" s="12" t="s">
        <v>406</v>
      </c>
      <c r="F7" s="330" t="s">
        <v>407</v>
      </c>
      <c r="G7" s="284"/>
      <c r="H7" s="12" t="s">
        <v>408</v>
      </c>
      <c r="I7" s="12" t="s">
        <v>407</v>
      </c>
      <c r="J7" s="12"/>
      <c r="K7" s="79"/>
      <c r="L7" s="12"/>
    </row>
    <row r="8" customHeight="1" spans="1:12">
      <c r="A8" s="74"/>
      <c r="B8" s="80"/>
      <c r="C8" s="81"/>
      <c r="D8" s="119"/>
      <c r="E8" s="17" t="str">
        <f>IF(D8=0,"",F8/D8)</f>
        <v/>
      </c>
      <c r="F8" s="289"/>
      <c r="G8" s="257"/>
      <c r="H8" s="17"/>
      <c r="I8" s="17"/>
      <c r="J8" s="39" t="str">
        <f>IF(I8-F8&lt;&gt;0,I8-F8,IF(F8&lt;&gt;0,0,""))</f>
        <v/>
      </c>
      <c r="K8" s="56" t="str">
        <f>IF(F8=0,"",(I8-F8)/F8*100)</f>
        <v/>
      </c>
      <c r="L8" s="18"/>
    </row>
    <row r="9" customHeight="1" spans="1:12">
      <c r="A9" s="14"/>
      <c r="B9" s="15"/>
      <c r="C9" s="18"/>
      <c r="D9" s="119"/>
      <c r="E9" s="17" t="str">
        <f t="shared" ref="E9:E26" si="0">IF(D9=0,"",F9/D9)</f>
        <v/>
      </c>
      <c r="F9" s="289"/>
      <c r="G9" s="257"/>
      <c r="H9" s="17"/>
      <c r="I9" s="17"/>
      <c r="J9" s="39" t="str">
        <f t="shared" ref="J9:J28" si="1">IF(I9-F9&lt;&gt;0,I9-F9,IF(F9&lt;&gt;0,0,""))</f>
        <v/>
      </c>
      <c r="K9" s="56" t="str">
        <f t="shared" ref="K9:K28" si="2">IF(F9=0,"",(I9-F9)/F9*100)</f>
        <v/>
      </c>
      <c r="L9" s="18"/>
    </row>
    <row r="10" customHeight="1" spans="1:12">
      <c r="A10" s="14"/>
      <c r="B10" s="15"/>
      <c r="C10" s="18"/>
      <c r="D10" s="119"/>
      <c r="E10" s="17" t="str">
        <f t="shared" si="0"/>
        <v/>
      </c>
      <c r="F10" s="289"/>
      <c r="G10" s="257"/>
      <c r="H10" s="17"/>
      <c r="I10" s="17"/>
      <c r="J10" s="39" t="str">
        <f t="shared" si="1"/>
        <v/>
      </c>
      <c r="K10" s="56" t="str">
        <f t="shared" si="2"/>
        <v/>
      </c>
      <c r="L10" s="18"/>
    </row>
    <row r="11" customHeight="1" spans="1:12">
      <c r="A11" s="14"/>
      <c r="B11" s="15"/>
      <c r="C11" s="18"/>
      <c r="D11" s="119"/>
      <c r="E11" s="17" t="str">
        <f t="shared" si="0"/>
        <v/>
      </c>
      <c r="F11" s="289"/>
      <c r="G11" s="257"/>
      <c r="H11" s="17"/>
      <c r="I11" s="17"/>
      <c r="J11" s="39" t="str">
        <f t="shared" si="1"/>
        <v/>
      </c>
      <c r="K11" s="56" t="str">
        <f t="shared" si="2"/>
        <v/>
      </c>
      <c r="L11" s="18"/>
    </row>
    <row r="12" customHeight="1" spans="1:12">
      <c r="A12" s="14"/>
      <c r="B12" s="15"/>
      <c r="C12" s="18"/>
      <c r="D12" s="119"/>
      <c r="E12" s="17" t="str">
        <f t="shared" si="0"/>
        <v/>
      </c>
      <c r="F12" s="289"/>
      <c r="G12" s="257"/>
      <c r="H12" s="17"/>
      <c r="I12" s="17"/>
      <c r="J12" s="39" t="str">
        <f t="shared" si="1"/>
        <v/>
      </c>
      <c r="K12" s="56" t="str">
        <f t="shared" si="2"/>
        <v/>
      </c>
      <c r="L12" s="18"/>
    </row>
    <row r="13" customHeight="1" spans="1:12">
      <c r="A13" s="14"/>
      <c r="B13" s="15"/>
      <c r="C13" s="18"/>
      <c r="D13" s="119"/>
      <c r="E13" s="17" t="str">
        <f t="shared" si="0"/>
        <v/>
      </c>
      <c r="F13" s="289"/>
      <c r="G13" s="257"/>
      <c r="H13" s="17"/>
      <c r="I13" s="17"/>
      <c r="J13" s="39" t="str">
        <f t="shared" si="1"/>
        <v/>
      </c>
      <c r="K13" s="56" t="str">
        <f t="shared" si="2"/>
        <v/>
      </c>
      <c r="L13" s="18"/>
    </row>
    <row r="14" customHeight="1" spans="1:12">
      <c r="A14" s="14"/>
      <c r="B14" s="15"/>
      <c r="C14" s="18"/>
      <c r="D14" s="119"/>
      <c r="E14" s="17" t="str">
        <f t="shared" si="0"/>
        <v/>
      </c>
      <c r="F14" s="289"/>
      <c r="G14" s="257"/>
      <c r="H14" s="17"/>
      <c r="I14" s="17"/>
      <c r="J14" s="39" t="str">
        <f t="shared" si="1"/>
        <v/>
      </c>
      <c r="K14" s="56" t="str">
        <f t="shared" si="2"/>
        <v/>
      </c>
      <c r="L14" s="18"/>
    </row>
    <row r="15" customHeight="1" spans="1:12">
      <c r="A15" s="14"/>
      <c r="B15" s="15"/>
      <c r="C15" s="18"/>
      <c r="D15" s="119"/>
      <c r="E15" s="17" t="str">
        <f t="shared" si="0"/>
        <v/>
      </c>
      <c r="F15" s="289"/>
      <c r="G15" s="257"/>
      <c r="H15" s="17"/>
      <c r="I15" s="17"/>
      <c r="J15" s="39" t="str">
        <f t="shared" si="1"/>
        <v/>
      </c>
      <c r="K15" s="56" t="str">
        <f t="shared" si="2"/>
        <v/>
      </c>
      <c r="L15" s="18"/>
    </row>
    <row r="16" customHeight="1" spans="1:12">
      <c r="A16" s="14"/>
      <c r="B16" s="15"/>
      <c r="C16" s="18"/>
      <c r="D16" s="119"/>
      <c r="E16" s="17" t="str">
        <f t="shared" si="0"/>
        <v/>
      </c>
      <c r="F16" s="289"/>
      <c r="G16" s="257"/>
      <c r="H16" s="17"/>
      <c r="I16" s="17"/>
      <c r="J16" s="39" t="str">
        <f t="shared" si="1"/>
        <v/>
      </c>
      <c r="K16" s="56" t="str">
        <f t="shared" si="2"/>
        <v/>
      </c>
      <c r="L16" s="18"/>
    </row>
    <row r="17" customHeight="1" spans="1:12">
      <c r="A17" s="14"/>
      <c r="B17" s="15"/>
      <c r="C17" s="18"/>
      <c r="D17" s="119"/>
      <c r="E17" s="17" t="str">
        <f t="shared" si="0"/>
        <v/>
      </c>
      <c r="F17" s="289"/>
      <c r="G17" s="257"/>
      <c r="H17" s="17"/>
      <c r="I17" s="17"/>
      <c r="J17" s="39" t="str">
        <f t="shared" si="1"/>
        <v/>
      </c>
      <c r="K17" s="56" t="str">
        <f t="shared" si="2"/>
        <v/>
      </c>
      <c r="L17" s="18"/>
    </row>
    <row r="18" customHeight="1" spans="1:12">
      <c r="A18" s="14"/>
      <c r="B18" s="15"/>
      <c r="C18" s="18"/>
      <c r="D18" s="119"/>
      <c r="E18" s="17" t="str">
        <f t="shared" si="0"/>
        <v/>
      </c>
      <c r="F18" s="289"/>
      <c r="G18" s="257"/>
      <c r="H18" s="17"/>
      <c r="I18" s="17"/>
      <c r="J18" s="39" t="str">
        <f t="shared" si="1"/>
        <v/>
      </c>
      <c r="K18" s="56" t="str">
        <f t="shared" si="2"/>
        <v/>
      </c>
      <c r="L18" s="18"/>
    </row>
    <row r="19" customHeight="1" spans="1:12">
      <c r="A19" s="14"/>
      <c r="B19" s="15"/>
      <c r="C19" s="18"/>
      <c r="D19" s="119"/>
      <c r="E19" s="17" t="str">
        <f t="shared" si="0"/>
        <v/>
      </c>
      <c r="F19" s="289"/>
      <c r="G19" s="257"/>
      <c r="H19" s="17"/>
      <c r="I19" s="17"/>
      <c r="J19" s="39" t="str">
        <f t="shared" si="1"/>
        <v/>
      </c>
      <c r="K19" s="56" t="str">
        <f t="shared" si="2"/>
        <v/>
      </c>
      <c r="L19" s="18"/>
    </row>
    <row r="20" customHeight="1" spans="1:12">
      <c r="A20" s="14"/>
      <c r="B20" s="15"/>
      <c r="C20" s="18"/>
      <c r="D20" s="119"/>
      <c r="E20" s="17" t="str">
        <f t="shared" si="0"/>
        <v/>
      </c>
      <c r="F20" s="289"/>
      <c r="G20" s="257"/>
      <c r="H20" s="17"/>
      <c r="I20" s="17"/>
      <c r="J20" s="39" t="str">
        <f t="shared" si="1"/>
        <v/>
      </c>
      <c r="K20" s="56" t="str">
        <f t="shared" si="2"/>
        <v/>
      </c>
      <c r="L20" s="18"/>
    </row>
    <row r="21" customHeight="1" spans="1:12">
      <c r="A21" s="14"/>
      <c r="B21" s="15"/>
      <c r="C21" s="18"/>
      <c r="D21" s="119"/>
      <c r="E21" s="17" t="str">
        <f t="shared" si="0"/>
        <v/>
      </c>
      <c r="F21" s="289"/>
      <c r="G21" s="257"/>
      <c r="H21" s="17"/>
      <c r="I21" s="17"/>
      <c r="J21" s="39" t="str">
        <f t="shared" si="1"/>
        <v/>
      </c>
      <c r="K21" s="56" t="str">
        <f t="shared" si="2"/>
        <v/>
      </c>
      <c r="L21" s="18"/>
    </row>
    <row r="22" customHeight="1" spans="1:12">
      <c r="A22" s="14"/>
      <c r="B22" s="15"/>
      <c r="C22" s="18"/>
      <c r="D22" s="119"/>
      <c r="E22" s="17" t="str">
        <f t="shared" si="0"/>
        <v/>
      </c>
      <c r="F22" s="289"/>
      <c r="G22" s="257"/>
      <c r="H22" s="17"/>
      <c r="I22" s="17"/>
      <c r="J22" s="39" t="str">
        <f t="shared" si="1"/>
        <v/>
      </c>
      <c r="K22" s="56" t="str">
        <f t="shared" si="2"/>
        <v/>
      </c>
      <c r="L22" s="18"/>
    </row>
    <row r="23" customHeight="1" spans="1:12">
      <c r="A23" s="14"/>
      <c r="B23" s="15"/>
      <c r="C23" s="18"/>
      <c r="D23" s="119"/>
      <c r="E23" s="17" t="str">
        <f t="shared" si="0"/>
        <v/>
      </c>
      <c r="F23" s="289"/>
      <c r="G23" s="257"/>
      <c r="H23" s="17"/>
      <c r="I23" s="17"/>
      <c r="J23" s="39" t="str">
        <f t="shared" si="1"/>
        <v/>
      </c>
      <c r="K23" s="56" t="str">
        <f t="shared" si="2"/>
        <v/>
      </c>
      <c r="L23" s="18"/>
    </row>
    <row r="24" customHeight="1" spans="1:12">
      <c r="A24" s="14"/>
      <c r="B24" s="15"/>
      <c r="C24" s="18"/>
      <c r="D24" s="119"/>
      <c r="E24" s="17" t="str">
        <f t="shared" si="0"/>
        <v/>
      </c>
      <c r="F24" s="289"/>
      <c r="G24" s="257"/>
      <c r="H24" s="17"/>
      <c r="I24" s="17"/>
      <c r="J24" s="39" t="str">
        <f t="shared" si="1"/>
        <v/>
      </c>
      <c r="K24" s="56" t="str">
        <f t="shared" si="2"/>
        <v/>
      </c>
      <c r="L24" s="18"/>
    </row>
    <row r="25" customHeight="1" spans="1:12">
      <c r="A25" s="14"/>
      <c r="B25" s="15"/>
      <c r="C25" s="18"/>
      <c r="D25" s="119"/>
      <c r="E25" s="17" t="str">
        <f t="shared" si="0"/>
        <v/>
      </c>
      <c r="F25" s="289"/>
      <c r="G25" s="257"/>
      <c r="H25" s="17"/>
      <c r="I25" s="17"/>
      <c r="J25" s="39" t="str">
        <f t="shared" si="1"/>
        <v/>
      </c>
      <c r="K25" s="56" t="str">
        <f t="shared" si="2"/>
        <v/>
      </c>
      <c r="L25" s="18"/>
    </row>
    <row r="26" customHeight="1" spans="1:12">
      <c r="A26" s="14"/>
      <c r="B26" s="15"/>
      <c r="C26" s="18"/>
      <c r="D26" s="119"/>
      <c r="E26" s="17" t="str">
        <f t="shared" si="0"/>
        <v/>
      </c>
      <c r="F26" s="289"/>
      <c r="G26" s="257"/>
      <c r="H26" s="17"/>
      <c r="I26" s="17"/>
      <c r="J26" s="39" t="str">
        <f t="shared" si="1"/>
        <v/>
      </c>
      <c r="K26" s="56" t="str">
        <f t="shared" si="2"/>
        <v/>
      </c>
      <c r="L26" s="18"/>
    </row>
    <row r="27" customHeight="1" spans="1:12">
      <c r="A27" s="14"/>
      <c r="B27" s="15"/>
      <c r="C27" s="18"/>
      <c r="D27" s="119"/>
      <c r="E27" s="17"/>
      <c r="F27" s="289"/>
      <c r="G27" s="257"/>
      <c r="H27" s="17"/>
      <c r="I27" s="17"/>
      <c r="J27" s="39" t="str">
        <f t="shared" si="1"/>
        <v/>
      </c>
      <c r="K27" s="56" t="str">
        <f t="shared" si="2"/>
        <v/>
      </c>
      <c r="L27" s="18"/>
    </row>
    <row r="28" customHeight="1" spans="1:12">
      <c r="A28" s="20" t="s">
        <v>329</v>
      </c>
      <c r="B28" s="21"/>
      <c r="C28" s="18"/>
      <c r="D28" s="119"/>
      <c r="E28" s="17"/>
      <c r="F28" s="289">
        <f>SUM(F8:F27)</f>
        <v>0</v>
      </c>
      <c r="G28" s="257"/>
      <c r="H28" s="17"/>
      <c r="I28" s="17">
        <f>SUM(I8:I27)</f>
        <v>0</v>
      </c>
      <c r="J28" s="39" t="str">
        <f t="shared" si="1"/>
        <v/>
      </c>
      <c r="K28" s="56" t="str">
        <f t="shared" si="2"/>
        <v/>
      </c>
      <c r="L28" s="18"/>
    </row>
    <row r="29" customHeight="1" spans="1:12">
      <c r="A29" s="22" t="e">
        <f>#REF!&amp;#REF!</f>
        <v>#REF!</v>
      </c>
      <c r="B29" s="9"/>
      <c r="C29" s="9"/>
      <c r="D29" s="261"/>
      <c r="E29" s="261"/>
      <c r="F29" s="261"/>
      <c r="G29" s="23"/>
      <c r="H29" s="23" t="e">
        <f>"评估人员："&amp;#REF!</f>
        <v>#REF!</v>
      </c>
      <c r="I29" s="23"/>
      <c r="J29" s="23"/>
      <c r="K29" s="23"/>
      <c r="L29" s="9"/>
    </row>
    <row r="30" customHeight="1" spans="1:12">
      <c r="A30" s="22" t="e">
        <f>CONCATENATE(#REF!,#REF!,#REF!,#REF!,#REF!,#REF!,#REF!)</f>
        <v>#REF!</v>
      </c>
      <c r="B30" s="9"/>
      <c r="C30" s="9"/>
      <c r="D30" s="261"/>
      <c r="E30" s="261"/>
      <c r="F30" s="261"/>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18" t="s">
        <v>126</v>
      </c>
      <c r="B1" s="248" t="s">
        <v>395</v>
      </c>
      <c r="C1" s="315"/>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84" t="s">
        <v>401</v>
      </c>
      <c r="I6" s="12" t="s">
        <v>197</v>
      </c>
      <c r="J6" s="12"/>
      <c r="K6" s="12" t="s">
        <v>198</v>
      </c>
      <c r="L6" s="78" t="s">
        <v>269</v>
      </c>
      <c r="M6" s="31" t="s">
        <v>164</v>
      </c>
    </row>
    <row r="7" ht="18" customHeight="1" spans="1:13">
      <c r="A7" s="33"/>
      <c r="B7" s="33"/>
      <c r="C7" s="79"/>
      <c r="D7" s="79"/>
      <c r="E7" s="12" t="s">
        <v>405</v>
      </c>
      <c r="F7" s="12" t="s">
        <v>406</v>
      </c>
      <c r="G7" s="330" t="s">
        <v>407</v>
      </c>
      <c r="H7" s="284"/>
      <c r="I7" s="12" t="s">
        <v>408</v>
      </c>
      <c r="J7" s="12" t="s">
        <v>407</v>
      </c>
      <c r="K7" s="12"/>
      <c r="L7" s="79"/>
      <c r="M7" s="33"/>
    </row>
    <row r="8" customHeight="1" spans="1:13">
      <c r="A8" s="74"/>
      <c r="B8" s="253"/>
      <c r="C8" s="81"/>
      <c r="D8" s="81"/>
      <c r="E8" s="119"/>
      <c r="F8" s="17" t="str">
        <f>IF(E8=0,"",G8/E8)</f>
        <v/>
      </c>
      <c r="G8" s="289"/>
      <c r="H8" s="257"/>
      <c r="I8" s="17"/>
      <c r="J8" s="17"/>
      <c r="K8" s="39" t="str">
        <f>IF(J8-G8&lt;&gt;0,J8-G8,IF(G8&lt;&gt;0,0,""))</f>
        <v/>
      </c>
      <c r="L8" s="56" t="str">
        <f>IF(G8=0,"",(J8-G8)/G8*100)</f>
        <v/>
      </c>
      <c r="M8" s="18"/>
    </row>
    <row r="9" customHeight="1" spans="1:13">
      <c r="A9" s="14"/>
      <c r="B9" s="15"/>
      <c r="C9" s="18"/>
      <c r="D9" s="18"/>
      <c r="E9" s="119"/>
      <c r="F9" s="17" t="str">
        <f t="shared" ref="F9:F26" si="0">IF(E9=0,"",G9/E9)</f>
        <v/>
      </c>
      <c r="G9" s="289"/>
      <c r="H9" s="257"/>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289"/>
      <c r="H10" s="257"/>
      <c r="I10" s="17"/>
      <c r="J10" s="17"/>
      <c r="K10" s="39" t="str">
        <f t="shared" si="1"/>
        <v/>
      </c>
      <c r="L10" s="56" t="str">
        <f t="shared" si="2"/>
        <v/>
      </c>
      <c r="M10" s="18"/>
    </row>
    <row r="11" customHeight="1" spans="1:13">
      <c r="A11" s="14"/>
      <c r="B11" s="15"/>
      <c r="C11" s="18"/>
      <c r="D11" s="18"/>
      <c r="E11" s="119"/>
      <c r="F11" s="17" t="str">
        <f t="shared" si="0"/>
        <v/>
      </c>
      <c r="G11" s="289"/>
      <c r="H11" s="257"/>
      <c r="I11" s="17"/>
      <c r="J11" s="17"/>
      <c r="K11" s="39" t="str">
        <f t="shared" si="1"/>
        <v/>
      </c>
      <c r="L11" s="56" t="str">
        <f t="shared" si="2"/>
        <v/>
      </c>
      <c r="M11" s="18"/>
    </row>
    <row r="12" customHeight="1" spans="1:13">
      <c r="A12" s="14"/>
      <c r="B12" s="15"/>
      <c r="C12" s="18"/>
      <c r="D12" s="18"/>
      <c r="E12" s="119"/>
      <c r="F12" s="17" t="str">
        <f t="shared" si="0"/>
        <v/>
      </c>
      <c r="G12" s="289"/>
      <c r="H12" s="257"/>
      <c r="I12" s="17"/>
      <c r="J12" s="17"/>
      <c r="K12" s="39" t="str">
        <f t="shared" si="1"/>
        <v/>
      </c>
      <c r="L12" s="56" t="str">
        <f t="shared" si="2"/>
        <v/>
      </c>
      <c r="M12" s="18"/>
    </row>
    <row r="13" customHeight="1" spans="1:13">
      <c r="A13" s="14"/>
      <c r="B13" s="15"/>
      <c r="C13" s="18"/>
      <c r="D13" s="18"/>
      <c r="E13" s="119"/>
      <c r="F13" s="17" t="str">
        <f t="shared" si="0"/>
        <v/>
      </c>
      <c r="G13" s="289"/>
      <c r="H13" s="257"/>
      <c r="I13" s="17"/>
      <c r="J13" s="17"/>
      <c r="K13" s="39" t="str">
        <f t="shared" si="1"/>
        <v/>
      </c>
      <c r="L13" s="56" t="str">
        <f t="shared" si="2"/>
        <v/>
      </c>
      <c r="M13" s="18"/>
    </row>
    <row r="14" customHeight="1" spans="1:13">
      <c r="A14" s="14"/>
      <c r="B14" s="15"/>
      <c r="C14" s="18"/>
      <c r="D14" s="18"/>
      <c r="E14" s="119"/>
      <c r="F14" s="17" t="str">
        <f t="shared" si="0"/>
        <v/>
      </c>
      <c r="G14" s="289"/>
      <c r="H14" s="257"/>
      <c r="I14" s="17"/>
      <c r="J14" s="17"/>
      <c r="K14" s="39" t="str">
        <f t="shared" si="1"/>
        <v/>
      </c>
      <c r="L14" s="56" t="str">
        <f t="shared" si="2"/>
        <v/>
      </c>
      <c r="M14" s="18"/>
    </row>
    <row r="15" customHeight="1" spans="1:13">
      <c r="A15" s="14"/>
      <c r="B15" s="15"/>
      <c r="C15" s="18"/>
      <c r="D15" s="18"/>
      <c r="E15" s="119"/>
      <c r="F15" s="17" t="str">
        <f t="shared" si="0"/>
        <v/>
      </c>
      <c r="G15" s="289"/>
      <c r="H15" s="257"/>
      <c r="I15" s="17"/>
      <c r="J15" s="17"/>
      <c r="K15" s="39" t="str">
        <f t="shared" si="1"/>
        <v/>
      </c>
      <c r="L15" s="56" t="str">
        <f t="shared" si="2"/>
        <v/>
      </c>
      <c r="M15" s="18"/>
    </row>
    <row r="16" customHeight="1" spans="1:13">
      <c r="A16" s="14"/>
      <c r="B16" s="15"/>
      <c r="C16" s="18"/>
      <c r="D16" s="18"/>
      <c r="E16" s="119"/>
      <c r="F16" s="17" t="str">
        <f t="shared" si="0"/>
        <v/>
      </c>
      <c r="G16" s="289"/>
      <c r="H16" s="257"/>
      <c r="I16" s="17"/>
      <c r="J16" s="17"/>
      <c r="K16" s="39" t="str">
        <f t="shared" si="1"/>
        <v/>
      </c>
      <c r="L16" s="56" t="str">
        <f t="shared" si="2"/>
        <v/>
      </c>
      <c r="M16" s="18"/>
    </row>
    <row r="17" customHeight="1" spans="1:13">
      <c r="A17" s="14"/>
      <c r="B17" s="15"/>
      <c r="C17" s="18"/>
      <c r="D17" s="18"/>
      <c r="E17" s="119"/>
      <c r="F17" s="17" t="str">
        <f t="shared" si="0"/>
        <v/>
      </c>
      <c r="G17" s="289"/>
      <c r="H17" s="257"/>
      <c r="I17" s="17"/>
      <c r="J17" s="17"/>
      <c r="K17" s="39" t="str">
        <f t="shared" si="1"/>
        <v/>
      </c>
      <c r="L17" s="56" t="str">
        <f t="shared" si="2"/>
        <v/>
      </c>
      <c r="M17" s="18"/>
    </row>
    <row r="18" customHeight="1" spans="1:13">
      <c r="A18" s="14"/>
      <c r="B18" s="15"/>
      <c r="C18" s="18"/>
      <c r="D18" s="18"/>
      <c r="E18" s="119"/>
      <c r="F18" s="17" t="str">
        <f t="shared" si="0"/>
        <v/>
      </c>
      <c r="G18" s="289"/>
      <c r="H18" s="257"/>
      <c r="I18" s="17"/>
      <c r="J18" s="17"/>
      <c r="K18" s="39" t="str">
        <f t="shared" si="1"/>
        <v/>
      </c>
      <c r="L18" s="56" t="str">
        <f t="shared" si="2"/>
        <v/>
      </c>
      <c r="M18" s="18"/>
    </row>
    <row r="19" customHeight="1" spans="1:13">
      <c r="A19" s="14"/>
      <c r="B19" s="15"/>
      <c r="C19" s="18"/>
      <c r="D19" s="18"/>
      <c r="E19" s="119"/>
      <c r="F19" s="17" t="str">
        <f t="shared" si="0"/>
        <v/>
      </c>
      <c r="G19" s="289"/>
      <c r="H19" s="257"/>
      <c r="I19" s="17"/>
      <c r="J19" s="17"/>
      <c r="K19" s="39" t="str">
        <f t="shared" si="1"/>
        <v/>
      </c>
      <c r="L19" s="56" t="str">
        <f t="shared" si="2"/>
        <v/>
      </c>
      <c r="M19" s="18"/>
    </row>
    <row r="20" customHeight="1" spans="1:13">
      <c r="A20" s="14"/>
      <c r="B20" s="15"/>
      <c r="C20" s="18"/>
      <c r="D20" s="18"/>
      <c r="E20" s="119"/>
      <c r="F20" s="17" t="str">
        <f t="shared" si="0"/>
        <v/>
      </c>
      <c r="G20" s="289"/>
      <c r="H20" s="257"/>
      <c r="I20" s="17"/>
      <c r="J20" s="17"/>
      <c r="K20" s="39" t="str">
        <f t="shared" si="1"/>
        <v/>
      </c>
      <c r="L20" s="56" t="str">
        <f t="shared" si="2"/>
        <v/>
      </c>
      <c r="M20" s="18"/>
    </row>
    <row r="21" customHeight="1" spans="1:13">
      <c r="A21" s="14"/>
      <c r="B21" s="15"/>
      <c r="C21" s="18"/>
      <c r="D21" s="18"/>
      <c r="E21" s="119"/>
      <c r="F21" s="17" t="str">
        <f t="shared" si="0"/>
        <v/>
      </c>
      <c r="G21" s="289"/>
      <c r="H21" s="257"/>
      <c r="I21" s="17"/>
      <c r="J21" s="17"/>
      <c r="K21" s="39" t="str">
        <f t="shared" si="1"/>
        <v/>
      </c>
      <c r="L21" s="56" t="str">
        <f t="shared" si="2"/>
        <v/>
      </c>
      <c r="M21" s="18"/>
    </row>
    <row r="22" customHeight="1" spans="1:13">
      <c r="A22" s="14"/>
      <c r="B22" s="15"/>
      <c r="C22" s="18"/>
      <c r="D22" s="18"/>
      <c r="E22" s="119"/>
      <c r="F22" s="17" t="str">
        <f t="shared" si="0"/>
        <v/>
      </c>
      <c r="G22" s="289"/>
      <c r="H22" s="257"/>
      <c r="I22" s="17"/>
      <c r="J22" s="17"/>
      <c r="K22" s="39" t="str">
        <f t="shared" si="1"/>
        <v/>
      </c>
      <c r="L22" s="56" t="str">
        <f t="shared" si="2"/>
        <v/>
      </c>
      <c r="M22" s="18"/>
    </row>
    <row r="23" customHeight="1" spans="1:13">
      <c r="A23" s="14"/>
      <c r="B23" s="15"/>
      <c r="C23" s="18"/>
      <c r="D23" s="18"/>
      <c r="E23" s="119"/>
      <c r="F23" s="17" t="str">
        <f t="shared" si="0"/>
        <v/>
      </c>
      <c r="G23" s="289"/>
      <c r="H23" s="257"/>
      <c r="I23" s="17"/>
      <c r="J23" s="17"/>
      <c r="K23" s="39" t="str">
        <f t="shared" si="1"/>
        <v/>
      </c>
      <c r="L23" s="56" t="str">
        <f t="shared" si="2"/>
        <v/>
      </c>
      <c r="M23" s="18"/>
    </row>
    <row r="24" customHeight="1" spans="1:13">
      <c r="A24" s="14"/>
      <c r="B24" s="15"/>
      <c r="C24" s="18"/>
      <c r="D24" s="18"/>
      <c r="E24" s="119"/>
      <c r="F24" s="17" t="str">
        <f t="shared" si="0"/>
        <v/>
      </c>
      <c r="G24" s="289"/>
      <c r="H24" s="257"/>
      <c r="I24" s="17"/>
      <c r="J24" s="17"/>
      <c r="K24" s="39" t="str">
        <f t="shared" si="1"/>
        <v/>
      </c>
      <c r="L24" s="56" t="str">
        <f t="shared" si="2"/>
        <v/>
      </c>
      <c r="M24" s="18"/>
    </row>
    <row r="25" customHeight="1" spans="1:13">
      <c r="A25" s="14"/>
      <c r="B25" s="15"/>
      <c r="C25" s="18"/>
      <c r="D25" s="18"/>
      <c r="E25" s="119"/>
      <c r="F25" s="17" t="str">
        <f t="shared" si="0"/>
        <v/>
      </c>
      <c r="G25" s="289"/>
      <c r="H25" s="257"/>
      <c r="I25" s="17"/>
      <c r="J25" s="17"/>
      <c r="K25" s="39" t="str">
        <f t="shared" si="1"/>
        <v/>
      </c>
      <c r="L25" s="56" t="str">
        <f t="shared" si="2"/>
        <v/>
      </c>
      <c r="M25" s="18"/>
    </row>
    <row r="26" customHeight="1" spans="1:13">
      <c r="A26" s="14"/>
      <c r="B26" s="15"/>
      <c r="C26" s="18"/>
      <c r="D26" s="18"/>
      <c r="E26" s="119"/>
      <c r="F26" s="17" t="str">
        <f t="shared" si="0"/>
        <v/>
      </c>
      <c r="G26" s="289"/>
      <c r="H26" s="257"/>
      <c r="I26" s="17"/>
      <c r="J26" s="17"/>
      <c r="K26" s="39" t="str">
        <f t="shared" si="1"/>
        <v/>
      </c>
      <c r="L26" s="56" t="str">
        <f t="shared" si="2"/>
        <v/>
      </c>
      <c r="M26" s="18"/>
    </row>
    <row r="27" customHeight="1" spans="1:13">
      <c r="A27" s="14"/>
      <c r="B27" s="15"/>
      <c r="C27" s="18"/>
      <c r="D27" s="18"/>
      <c r="E27" s="119"/>
      <c r="F27" s="17"/>
      <c r="G27" s="289"/>
      <c r="H27" s="257"/>
      <c r="I27" s="17"/>
      <c r="J27" s="17"/>
      <c r="K27" s="39" t="str">
        <f t="shared" si="1"/>
        <v/>
      </c>
      <c r="L27" s="56" t="str">
        <f t="shared" si="2"/>
        <v/>
      </c>
      <c r="M27" s="18"/>
    </row>
    <row r="28" customHeight="1" spans="1:13">
      <c r="A28" s="20" t="s">
        <v>329</v>
      </c>
      <c r="B28" s="117"/>
      <c r="C28" s="118"/>
      <c r="D28" s="18"/>
      <c r="E28" s="119"/>
      <c r="F28" s="17"/>
      <c r="G28" s="289">
        <f>SUM(G8:G27)</f>
        <v>0</v>
      </c>
      <c r="H28" s="257"/>
      <c r="I28" s="17"/>
      <c r="J28" s="17">
        <f>SUM(J8:J27)</f>
        <v>0</v>
      </c>
      <c r="K28" s="39" t="str">
        <f t="shared" si="1"/>
        <v/>
      </c>
      <c r="L28" s="56" t="str">
        <f t="shared" si="2"/>
        <v/>
      </c>
      <c r="M28" s="18"/>
    </row>
    <row r="29" customHeight="1" spans="1:13">
      <c r="A29" s="22" t="e">
        <f>#REF!&amp;#REF!</f>
        <v>#REF!</v>
      </c>
      <c r="B29" s="9"/>
      <c r="C29" s="9"/>
      <c r="D29" s="9"/>
      <c r="E29" s="254"/>
      <c r="F29" s="254"/>
      <c r="G29" s="8"/>
      <c r="H29" s="23"/>
      <c r="I29" s="23" t="e">
        <f>"评估人员："&amp;#REF!</f>
        <v>#REF!</v>
      </c>
      <c r="J29" s="23"/>
      <c r="K29" s="23"/>
      <c r="L29" s="23"/>
      <c r="M29" s="9"/>
    </row>
    <row r="30" customHeight="1" spans="1:13">
      <c r="A30" s="9" t="e">
        <f>CONCATENATE(#REF!,#REF!,#REF!,#REF!,#REF!,#REF!,#REF!)</f>
        <v>#REF!</v>
      </c>
      <c r="B30" s="9"/>
      <c r="C30" s="9"/>
      <c r="D30" s="9"/>
      <c r="E30" s="254"/>
      <c r="F30" s="254"/>
      <c r="G30" s="254"/>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9444444444444" header="0.919444444444445" footer="0.319444444444444"/>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18" t="s">
        <v>126</v>
      </c>
      <c r="B1" s="258" t="s">
        <v>395</v>
      </c>
      <c r="C1" s="258"/>
      <c r="D1" s="24"/>
      <c r="E1" s="3"/>
      <c r="F1" s="3"/>
      <c r="G1" s="3"/>
      <c r="H1" s="4"/>
      <c r="I1" s="4"/>
      <c r="J1" s="4"/>
      <c r="K1" s="4"/>
      <c r="L1" s="4"/>
      <c r="M1" s="315"/>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12" t="s">
        <v>411</v>
      </c>
      <c r="C6" s="12" t="s">
        <v>419</v>
      </c>
      <c r="D6" s="78" t="s">
        <v>400</v>
      </c>
      <c r="E6" s="12" t="s">
        <v>196</v>
      </c>
      <c r="F6" s="12"/>
      <c r="G6" s="58"/>
      <c r="H6" s="284" t="s">
        <v>401</v>
      </c>
      <c r="I6" s="12" t="s">
        <v>197</v>
      </c>
      <c r="J6" s="12"/>
      <c r="K6" s="12" t="s">
        <v>198</v>
      </c>
      <c r="L6" s="78" t="s">
        <v>269</v>
      </c>
      <c r="M6" s="12" t="s">
        <v>164</v>
      </c>
    </row>
    <row r="7" ht="18" customHeight="1" spans="1:13">
      <c r="A7" s="12"/>
      <c r="B7" s="12"/>
      <c r="C7" s="12"/>
      <c r="D7" s="79"/>
      <c r="E7" s="12" t="s">
        <v>405</v>
      </c>
      <c r="F7" s="12" t="s">
        <v>406</v>
      </c>
      <c r="G7" s="330" t="s">
        <v>407</v>
      </c>
      <c r="H7" s="284"/>
      <c r="I7" s="12" t="s">
        <v>408</v>
      </c>
      <c r="J7" s="12" t="s">
        <v>407</v>
      </c>
      <c r="K7" s="12"/>
      <c r="L7" s="79"/>
      <c r="M7" s="12"/>
    </row>
    <row r="8" customHeight="1" spans="1:13">
      <c r="A8" s="74"/>
      <c r="B8" s="80"/>
      <c r="C8" s="14"/>
      <c r="D8" s="81"/>
      <c r="E8" s="119"/>
      <c r="F8" s="17" t="str">
        <f>IF(E8=0,"",G8/E8)</f>
        <v/>
      </c>
      <c r="G8" s="289"/>
      <c r="H8" s="257"/>
      <c r="I8" s="17"/>
      <c r="J8" s="17"/>
      <c r="K8" s="39" t="str">
        <f>IF(J8-G8&lt;&gt;0,J8-G8,IF(G8&lt;&gt;0,0,""))</f>
        <v/>
      </c>
      <c r="L8" s="56" t="str">
        <f>IF(G8=0,"",(J8-G8)/G8*100)</f>
        <v/>
      </c>
      <c r="M8" s="18"/>
    </row>
    <row r="9" customHeight="1" spans="1:13">
      <c r="A9" s="14"/>
      <c r="B9" s="15"/>
      <c r="C9" s="14"/>
      <c r="D9" s="18"/>
      <c r="E9" s="119"/>
      <c r="F9" s="17" t="str">
        <f t="shared" ref="F9:F26" si="0">IF(E9=0,"",G9/E9)</f>
        <v/>
      </c>
      <c r="G9" s="289"/>
      <c r="H9" s="257"/>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289"/>
      <c r="H10" s="257"/>
      <c r="I10" s="17"/>
      <c r="J10" s="17"/>
      <c r="K10" s="39" t="str">
        <f t="shared" si="1"/>
        <v/>
      </c>
      <c r="L10" s="56" t="str">
        <f t="shared" si="2"/>
        <v/>
      </c>
      <c r="M10" s="18"/>
    </row>
    <row r="11" customHeight="1" spans="1:13">
      <c r="A11" s="14"/>
      <c r="B11" s="15"/>
      <c r="C11" s="14"/>
      <c r="D11" s="18"/>
      <c r="E11" s="119"/>
      <c r="F11" s="17" t="str">
        <f t="shared" si="0"/>
        <v/>
      </c>
      <c r="G11" s="289"/>
      <c r="H11" s="257"/>
      <c r="I11" s="17"/>
      <c r="J11" s="17"/>
      <c r="K11" s="39" t="str">
        <f t="shared" si="1"/>
        <v/>
      </c>
      <c r="L11" s="56" t="str">
        <f t="shared" si="2"/>
        <v/>
      </c>
      <c r="M11" s="18"/>
    </row>
    <row r="12" customHeight="1" spans="1:13">
      <c r="A12" s="14"/>
      <c r="B12" s="15"/>
      <c r="C12" s="14"/>
      <c r="D12" s="18"/>
      <c r="E12" s="119"/>
      <c r="F12" s="17" t="str">
        <f t="shared" si="0"/>
        <v/>
      </c>
      <c r="G12" s="289"/>
      <c r="H12" s="257"/>
      <c r="I12" s="17"/>
      <c r="J12" s="17"/>
      <c r="K12" s="39" t="str">
        <f t="shared" si="1"/>
        <v/>
      </c>
      <c r="L12" s="56" t="str">
        <f t="shared" si="2"/>
        <v/>
      </c>
      <c r="M12" s="18"/>
    </row>
    <row r="13" customHeight="1" spans="1:13">
      <c r="A13" s="14"/>
      <c r="B13" s="15"/>
      <c r="C13" s="14"/>
      <c r="D13" s="18"/>
      <c r="E13" s="119"/>
      <c r="F13" s="17" t="str">
        <f t="shared" si="0"/>
        <v/>
      </c>
      <c r="G13" s="289"/>
      <c r="H13" s="257"/>
      <c r="I13" s="17"/>
      <c r="J13" s="17"/>
      <c r="K13" s="39" t="str">
        <f t="shared" si="1"/>
        <v/>
      </c>
      <c r="L13" s="56" t="str">
        <f t="shared" si="2"/>
        <v/>
      </c>
      <c r="M13" s="18"/>
    </row>
    <row r="14" customHeight="1" spans="1:13">
      <c r="A14" s="14"/>
      <c r="B14" s="15"/>
      <c r="C14" s="14"/>
      <c r="D14" s="18"/>
      <c r="E14" s="119"/>
      <c r="F14" s="17" t="str">
        <f t="shared" si="0"/>
        <v/>
      </c>
      <c r="G14" s="289"/>
      <c r="H14" s="257"/>
      <c r="I14" s="17"/>
      <c r="J14" s="17"/>
      <c r="K14" s="39" t="str">
        <f t="shared" si="1"/>
        <v/>
      </c>
      <c r="L14" s="56" t="str">
        <f t="shared" si="2"/>
        <v/>
      </c>
      <c r="M14" s="18"/>
    </row>
    <row r="15" customHeight="1" spans="1:13">
      <c r="A15" s="14"/>
      <c r="B15" s="15"/>
      <c r="C15" s="14"/>
      <c r="D15" s="18"/>
      <c r="E15" s="119"/>
      <c r="F15" s="17" t="str">
        <f t="shared" si="0"/>
        <v/>
      </c>
      <c r="G15" s="289"/>
      <c r="H15" s="257"/>
      <c r="I15" s="17"/>
      <c r="J15" s="17"/>
      <c r="K15" s="39" t="str">
        <f t="shared" si="1"/>
        <v/>
      </c>
      <c r="L15" s="56" t="str">
        <f t="shared" si="2"/>
        <v/>
      </c>
      <c r="M15" s="18"/>
    </row>
    <row r="16" customHeight="1" spans="1:13">
      <c r="A16" s="14"/>
      <c r="B16" s="15"/>
      <c r="C16" s="14"/>
      <c r="D16" s="18"/>
      <c r="E16" s="119"/>
      <c r="F16" s="17" t="str">
        <f t="shared" si="0"/>
        <v/>
      </c>
      <c r="G16" s="289"/>
      <c r="H16" s="257"/>
      <c r="I16" s="17"/>
      <c r="J16" s="17"/>
      <c r="K16" s="39" t="str">
        <f t="shared" si="1"/>
        <v/>
      </c>
      <c r="L16" s="56" t="str">
        <f t="shared" si="2"/>
        <v/>
      </c>
      <c r="M16" s="18"/>
    </row>
    <row r="17" customHeight="1" spans="1:13">
      <c r="A17" s="14"/>
      <c r="B17" s="15"/>
      <c r="C17" s="14"/>
      <c r="D17" s="18"/>
      <c r="E17" s="119"/>
      <c r="F17" s="17" t="str">
        <f t="shared" si="0"/>
        <v/>
      </c>
      <c r="G17" s="289"/>
      <c r="H17" s="257"/>
      <c r="I17" s="17"/>
      <c r="J17" s="17"/>
      <c r="K17" s="39" t="str">
        <f t="shared" si="1"/>
        <v/>
      </c>
      <c r="L17" s="56" t="str">
        <f t="shared" si="2"/>
        <v/>
      </c>
      <c r="M17" s="18"/>
    </row>
    <row r="18" customHeight="1" spans="1:13">
      <c r="A18" s="14"/>
      <c r="B18" s="15"/>
      <c r="C18" s="14"/>
      <c r="D18" s="18"/>
      <c r="E18" s="119"/>
      <c r="F18" s="17" t="str">
        <f t="shared" si="0"/>
        <v/>
      </c>
      <c r="G18" s="289"/>
      <c r="H18" s="257"/>
      <c r="I18" s="17"/>
      <c r="J18" s="17"/>
      <c r="K18" s="39" t="str">
        <f t="shared" si="1"/>
        <v/>
      </c>
      <c r="L18" s="56" t="str">
        <f t="shared" si="2"/>
        <v/>
      </c>
      <c r="M18" s="18"/>
    </row>
    <row r="19" customHeight="1" spans="1:13">
      <c r="A19" s="14"/>
      <c r="B19" s="15"/>
      <c r="C19" s="14"/>
      <c r="D19" s="18"/>
      <c r="E19" s="119"/>
      <c r="F19" s="17" t="str">
        <f t="shared" si="0"/>
        <v/>
      </c>
      <c r="G19" s="289"/>
      <c r="H19" s="257"/>
      <c r="I19" s="17"/>
      <c r="J19" s="17"/>
      <c r="K19" s="39" t="str">
        <f t="shared" si="1"/>
        <v/>
      </c>
      <c r="L19" s="56" t="str">
        <f t="shared" si="2"/>
        <v/>
      </c>
      <c r="M19" s="18"/>
    </row>
    <row r="20" customHeight="1" spans="1:13">
      <c r="A20" s="14"/>
      <c r="B20" s="15"/>
      <c r="C20" s="14"/>
      <c r="D20" s="18"/>
      <c r="E20" s="119"/>
      <c r="F20" s="17" t="str">
        <f t="shared" si="0"/>
        <v/>
      </c>
      <c r="G20" s="289"/>
      <c r="H20" s="257"/>
      <c r="I20" s="17"/>
      <c r="J20" s="17"/>
      <c r="K20" s="39" t="str">
        <f t="shared" si="1"/>
        <v/>
      </c>
      <c r="L20" s="56" t="str">
        <f t="shared" si="2"/>
        <v/>
      </c>
      <c r="M20" s="18"/>
    </row>
    <row r="21" customHeight="1" spans="1:13">
      <c r="A21" s="14"/>
      <c r="B21" s="15"/>
      <c r="C21" s="14"/>
      <c r="D21" s="18"/>
      <c r="E21" s="119"/>
      <c r="F21" s="17" t="str">
        <f t="shared" si="0"/>
        <v/>
      </c>
      <c r="G21" s="289"/>
      <c r="H21" s="257"/>
      <c r="I21" s="17"/>
      <c r="J21" s="17"/>
      <c r="K21" s="39" t="str">
        <f t="shared" si="1"/>
        <v/>
      </c>
      <c r="L21" s="56" t="str">
        <f t="shared" si="2"/>
        <v/>
      </c>
      <c r="M21" s="18"/>
    </row>
    <row r="22" customHeight="1" spans="1:13">
      <c r="A22" s="14"/>
      <c r="B22" s="15"/>
      <c r="C22" s="14"/>
      <c r="D22" s="18"/>
      <c r="E22" s="119"/>
      <c r="F22" s="17" t="str">
        <f t="shared" si="0"/>
        <v/>
      </c>
      <c r="G22" s="289"/>
      <c r="H22" s="257"/>
      <c r="I22" s="17"/>
      <c r="J22" s="17"/>
      <c r="K22" s="39" t="str">
        <f t="shared" si="1"/>
        <v/>
      </c>
      <c r="L22" s="56" t="str">
        <f t="shared" si="2"/>
        <v/>
      </c>
      <c r="M22" s="18"/>
    </row>
    <row r="23" customHeight="1" spans="1:13">
      <c r="A23" s="14"/>
      <c r="B23" s="15"/>
      <c r="C23" s="14"/>
      <c r="D23" s="18"/>
      <c r="E23" s="119"/>
      <c r="F23" s="17" t="str">
        <f t="shared" si="0"/>
        <v/>
      </c>
      <c r="G23" s="289"/>
      <c r="H23" s="257"/>
      <c r="I23" s="17"/>
      <c r="J23" s="17"/>
      <c r="K23" s="39" t="str">
        <f t="shared" si="1"/>
        <v/>
      </c>
      <c r="L23" s="56" t="str">
        <f t="shared" si="2"/>
        <v/>
      </c>
      <c r="M23" s="18"/>
    </row>
    <row r="24" customHeight="1" spans="1:13">
      <c r="A24" s="14"/>
      <c r="B24" s="15"/>
      <c r="C24" s="14"/>
      <c r="D24" s="18"/>
      <c r="E24" s="119"/>
      <c r="F24" s="17" t="str">
        <f t="shared" si="0"/>
        <v/>
      </c>
      <c r="G24" s="289"/>
      <c r="H24" s="257"/>
      <c r="I24" s="17"/>
      <c r="J24" s="17"/>
      <c r="K24" s="39" t="str">
        <f t="shared" si="1"/>
        <v/>
      </c>
      <c r="L24" s="56" t="str">
        <f t="shared" si="2"/>
        <v/>
      </c>
      <c r="M24" s="18"/>
    </row>
    <row r="25" customHeight="1" spans="1:13">
      <c r="A25" s="14"/>
      <c r="B25" s="15"/>
      <c r="C25" s="14"/>
      <c r="D25" s="18"/>
      <c r="E25" s="119"/>
      <c r="F25" s="17" t="str">
        <f t="shared" si="0"/>
        <v/>
      </c>
      <c r="G25" s="289"/>
      <c r="H25" s="257"/>
      <c r="I25" s="17"/>
      <c r="J25" s="17"/>
      <c r="K25" s="39" t="str">
        <f t="shared" si="1"/>
        <v/>
      </c>
      <c r="L25" s="56" t="str">
        <f t="shared" si="2"/>
        <v/>
      </c>
      <c r="M25" s="18"/>
    </row>
    <row r="26" customHeight="1" spans="1:13">
      <c r="A26" s="14"/>
      <c r="B26" s="15"/>
      <c r="C26" s="14"/>
      <c r="D26" s="18"/>
      <c r="E26" s="119"/>
      <c r="F26" s="17" t="str">
        <f t="shared" si="0"/>
        <v/>
      </c>
      <c r="G26" s="289"/>
      <c r="H26" s="257"/>
      <c r="I26" s="17"/>
      <c r="J26" s="17"/>
      <c r="K26" s="39" t="str">
        <f t="shared" si="1"/>
        <v/>
      </c>
      <c r="L26" s="56" t="str">
        <f t="shared" si="2"/>
        <v/>
      </c>
      <c r="M26" s="18"/>
    </row>
    <row r="27" customHeight="1" spans="1:13">
      <c r="A27" s="14"/>
      <c r="B27" s="15"/>
      <c r="C27" s="14"/>
      <c r="D27" s="18"/>
      <c r="E27" s="119"/>
      <c r="F27" s="17"/>
      <c r="G27" s="289"/>
      <c r="H27" s="257"/>
      <c r="I27" s="17"/>
      <c r="J27" s="17"/>
      <c r="K27" s="39" t="str">
        <f t="shared" si="1"/>
        <v/>
      </c>
      <c r="L27" s="56" t="str">
        <f t="shared" si="2"/>
        <v/>
      </c>
      <c r="M27" s="18"/>
    </row>
    <row r="28" customHeight="1" spans="1:13">
      <c r="A28" s="20" t="s">
        <v>329</v>
      </c>
      <c r="B28" s="21"/>
      <c r="C28" s="14"/>
      <c r="D28" s="18"/>
      <c r="E28" s="119"/>
      <c r="F28" s="17"/>
      <c r="G28" s="289">
        <f>SUM(G8:G27)</f>
        <v>0</v>
      </c>
      <c r="H28" s="257"/>
      <c r="I28" s="17"/>
      <c r="J28" s="17">
        <f>SUM(J8:J27)</f>
        <v>0</v>
      </c>
      <c r="K28" s="39" t="str">
        <f t="shared" si="1"/>
        <v/>
      </c>
      <c r="L28" s="56" t="str">
        <f t="shared" si="2"/>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48" t="s">
        <v>395</v>
      </c>
      <c r="C1" s="248"/>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54"/>
      <c r="G5" s="10"/>
      <c r="H5" s="10"/>
      <c r="I5" s="10"/>
      <c r="J5" s="10"/>
      <c r="K5" s="10"/>
      <c r="L5" s="11" t="s">
        <v>159</v>
      </c>
    </row>
    <row r="6" ht="18" customHeight="1" spans="1:12">
      <c r="A6" s="12" t="s">
        <v>161</v>
      </c>
      <c r="B6" s="12" t="s">
        <v>411</v>
      </c>
      <c r="C6" s="78" t="s">
        <v>400</v>
      </c>
      <c r="D6" s="12" t="s">
        <v>196</v>
      </c>
      <c r="E6" s="12"/>
      <c r="F6" s="58"/>
      <c r="G6" s="284" t="s">
        <v>401</v>
      </c>
      <c r="H6" s="12" t="s">
        <v>197</v>
      </c>
      <c r="I6" s="12"/>
      <c r="J6" s="12" t="s">
        <v>198</v>
      </c>
      <c r="K6" s="78" t="s">
        <v>269</v>
      </c>
      <c r="L6" s="12" t="s">
        <v>164</v>
      </c>
    </row>
    <row r="7" ht="18" customHeight="1" spans="1:12">
      <c r="A7" s="12"/>
      <c r="B7" s="12"/>
      <c r="C7" s="79"/>
      <c r="D7" s="12" t="s">
        <v>405</v>
      </c>
      <c r="E7" s="12" t="s">
        <v>406</v>
      </c>
      <c r="F7" s="330" t="s">
        <v>407</v>
      </c>
      <c r="G7" s="284"/>
      <c r="H7" s="12" t="s">
        <v>408</v>
      </c>
      <c r="I7" s="12" t="s">
        <v>407</v>
      </c>
      <c r="J7" s="12"/>
      <c r="K7" s="79"/>
      <c r="L7" s="12"/>
    </row>
    <row r="8" customHeight="1" spans="1:12">
      <c r="A8" s="74"/>
      <c r="B8" s="253"/>
      <c r="C8" s="81"/>
      <c r="D8" s="119"/>
      <c r="E8" s="17" t="str">
        <f>IF(D8=0,"",F8/D8)</f>
        <v/>
      </c>
      <c r="F8" s="289"/>
      <c r="G8" s="257"/>
      <c r="H8" s="17"/>
      <c r="I8" s="17"/>
      <c r="J8" s="39" t="str">
        <f>IF(I8-F8&lt;&gt;0,I8-F8,IF(F8&lt;&gt;0,0,""))</f>
        <v/>
      </c>
      <c r="K8" s="56" t="str">
        <f>IF(F8=0,"",(I8-F8)/F8*100)</f>
        <v/>
      </c>
      <c r="L8" s="18"/>
    </row>
    <row r="9" customHeight="1" spans="1:12">
      <c r="A9" s="14"/>
      <c r="B9" s="15"/>
      <c r="C9" s="18"/>
      <c r="D9" s="119"/>
      <c r="E9" s="17" t="str">
        <f t="shared" ref="E9:E26" si="0">IF(D9=0,"",F9/D9)</f>
        <v/>
      </c>
      <c r="F9" s="289"/>
      <c r="G9" s="257"/>
      <c r="H9" s="17"/>
      <c r="I9" s="17"/>
      <c r="J9" s="39" t="str">
        <f t="shared" ref="J9:J28" si="1">IF(I9-F9&lt;&gt;0,I9-F9,IF(F9&lt;&gt;0,0,""))</f>
        <v/>
      </c>
      <c r="K9" s="56" t="str">
        <f t="shared" ref="K9:K28" si="2">IF(F9=0,"",(I9-F9)/F9*100)</f>
        <v/>
      </c>
      <c r="L9" s="18"/>
    </row>
    <row r="10" customHeight="1" spans="1:12">
      <c r="A10" s="14"/>
      <c r="B10" s="15"/>
      <c r="C10" s="18"/>
      <c r="D10" s="119"/>
      <c r="E10" s="17" t="str">
        <f t="shared" si="0"/>
        <v/>
      </c>
      <c r="F10" s="289"/>
      <c r="G10" s="257"/>
      <c r="H10" s="17"/>
      <c r="I10" s="17"/>
      <c r="J10" s="39" t="str">
        <f t="shared" si="1"/>
        <v/>
      </c>
      <c r="K10" s="56" t="str">
        <f t="shared" si="2"/>
        <v/>
      </c>
      <c r="L10" s="18"/>
    </row>
    <row r="11" customHeight="1" spans="1:12">
      <c r="A11" s="14"/>
      <c r="B11" s="15"/>
      <c r="C11" s="18"/>
      <c r="D11" s="119"/>
      <c r="E11" s="17" t="str">
        <f t="shared" si="0"/>
        <v/>
      </c>
      <c r="F11" s="289"/>
      <c r="G11" s="257"/>
      <c r="H11" s="17"/>
      <c r="I11" s="17"/>
      <c r="J11" s="39" t="str">
        <f t="shared" si="1"/>
        <v/>
      </c>
      <c r="K11" s="56" t="str">
        <f t="shared" si="2"/>
        <v/>
      </c>
      <c r="L11" s="18"/>
    </row>
    <row r="12" customHeight="1" spans="1:12">
      <c r="A12" s="14"/>
      <c r="B12" s="15"/>
      <c r="C12" s="18"/>
      <c r="D12" s="119"/>
      <c r="E12" s="17" t="str">
        <f t="shared" si="0"/>
        <v/>
      </c>
      <c r="F12" s="289"/>
      <c r="G12" s="257"/>
      <c r="H12" s="17"/>
      <c r="I12" s="17"/>
      <c r="J12" s="39" t="str">
        <f t="shared" si="1"/>
        <v/>
      </c>
      <c r="K12" s="56" t="str">
        <f t="shared" si="2"/>
        <v/>
      </c>
      <c r="L12" s="18"/>
    </row>
    <row r="13" customHeight="1" spans="1:12">
      <c r="A13" s="14"/>
      <c r="B13" s="15"/>
      <c r="C13" s="18"/>
      <c r="D13" s="119"/>
      <c r="E13" s="17" t="str">
        <f t="shared" si="0"/>
        <v/>
      </c>
      <c r="F13" s="289"/>
      <c r="G13" s="257"/>
      <c r="H13" s="17"/>
      <c r="I13" s="17"/>
      <c r="J13" s="39" t="str">
        <f t="shared" si="1"/>
        <v/>
      </c>
      <c r="K13" s="56" t="str">
        <f t="shared" si="2"/>
        <v/>
      </c>
      <c r="L13" s="18"/>
    </row>
    <row r="14" customHeight="1" spans="1:12">
      <c r="A14" s="14"/>
      <c r="B14" s="15"/>
      <c r="C14" s="18"/>
      <c r="D14" s="119"/>
      <c r="E14" s="17" t="str">
        <f t="shared" si="0"/>
        <v/>
      </c>
      <c r="F14" s="289"/>
      <c r="G14" s="257"/>
      <c r="H14" s="17"/>
      <c r="I14" s="17"/>
      <c r="J14" s="39" t="str">
        <f t="shared" si="1"/>
        <v/>
      </c>
      <c r="K14" s="56" t="str">
        <f t="shared" si="2"/>
        <v/>
      </c>
      <c r="L14" s="18"/>
    </row>
    <row r="15" customHeight="1" spans="1:12">
      <c r="A15" s="14"/>
      <c r="B15" s="15"/>
      <c r="C15" s="18"/>
      <c r="D15" s="119"/>
      <c r="E15" s="17" t="str">
        <f t="shared" si="0"/>
        <v/>
      </c>
      <c r="F15" s="289"/>
      <c r="G15" s="257"/>
      <c r="H15" s="17"/>
      <c r="I15" s="17"/>
      <c r="J15" s="39" t="str">
        <f t="shared" si="1"/>
        <v/>
      </c>
      <c r="K15" s="56" t="str">
        <f t="shared" si="2"/>
        <v/>
      </c>
      <c r="L15" s="18"/>
    </row>
    <row r="16" customHeight="1" spans="1:12">
      <c r="A16" s="14"/>
      <c r="B16" s="15"/>
      <c r="C16" s="18"/>
      <c r="D16" s="119"/>
      <c r="E16" s="17" t="str">
        <f t="shared" si="0"/>
        <v/>
      </c>
      <c r="F16" s="289"/>
      <c r="G16" s="257"/>
      <c r="H16" s="17"/>
      <c r="I16" s="17"/>
      <c r="J16" s="39" t="str">
        <f t="shared" si="1"/>
        <v/>
      </c>
      <c r="K16" s="56" t="str">
        <f t="shared" si="2"/>
        <v/>
      </c>
      <c r="L16" s="18"/>
    </row>
    <row r="17" customHeight="1" spans="1:12">
      <c r="A17" s="14"/>
      <c r="B17" s="15"/>
      <c r="C17" s="18"/>
      <c r="D17" s="119"/>
      <c r="E17" s="17" t="str">
        <f t="shared" si="0"/>
        <v/>
      </c>
      <c r="F17" s="289"/>
      <c r="G17" s="257"/>
      <c r="H17" s="17"/>
      <c r="I17" s="17"/>
      <c r="J17" s="39" t="str">
        <f t="shared" si="1"/>
        <v/>
      </c>
      <c r="K17" s="56" t="str">
        <f t="shared" si="2"/>
        <v/>
      </c>
      <c r="L17" s="18"/>
    </row>
    <row r="18" customHeight="1" spans="1:12">
      <c r="A18" s="14"/>
      <c r="B18" s="15"/>
      <c r="C18" s="18"/>
      <c r="D18" s="119"/>
      <c r="E18" s="17" t="str">
        <f t="shared" si="0"/>
        <v/>
      </c>
      <c r="F18" s="289"/>
      <c r="G18" s="257"/>
      <c r="H18" s="17"/>
      <c r="I18" s="17"/>
      <c r="J18" s="39" t="str">
        <f t="shared" si="1"/>
        <v/>
      </c>
      <c r="K18" s="56" t="str">
        <f t="shared" si="2"/>
        <v/>
      </c>
      <c r="L18" s="18"/>
    </row>
    <row r="19" customHeight="1" spans="1:12">
      <c r="A19" s="14"/>
      <c r="B19" s="15"/>
      <c r="C19" s="18"/>
      <c r="D19" s="119"/>
      <c r="E19" s="17" t="str">
        <f t="shared" si="0"/>
        <v/>
      </c>
      <c r="F19" s="289"/>
      <c r="G19" s="257"/>
      <c r="H19" s="17"/>
      <c r="I19" s="17"/>
      <c r="J19" s="39" t="str">
        <f t="shared" si="1"/>
        <v/>
      </c>
      <c r="K19" s="56" t="str">
        <f t="shared" si="2"/>
        <v/>
      </c>
      <c r="L19" s="18"/>
    </row>
    <row r="20" customHeight="1" spans="1:12">
      <c r="A20" s="14"/>
      <c r="B20" s="15"/>
      <c r="C20" s="18"/>
      <c r="D20" s="119"/>
      <c r="E20" s="17" t="str">
        <f t="shared" si="0"/>
        <v/>
      </c>
      <c r="F20" s="289"/>
      <c r="G20" s="257"/>
      <c r="H20" s="17"/>
      <c r="I20" s="17"/>
      <c r="J20" s="39" t="str">
        <f t="shared" si="1"/>
        <v/>
      </c>
      <c r="K20" s="56" t="str">
        <f t="shared" si="2"/>
        <v/>
      </c>
      <c r="L20" s="18"/>
    </row>
    <row r="21" customHeight="1" spans="1:12">
      <c r="A21" s="14"/>
      <c r="B21" s="15"/>
      <c r="C21" s="18"/>
      <c r="D21" s="119"/>
      <c r="E21" s="17" t="str">
        <f t="shared" si="0"/>
        <v/>
      </c>
      <c r="F21" s="289"/>
      <c r="G21" s="257"/>
      <c r="H21" s="17"/>
      <c r="I21" s="17"/>
      <c r="J21" s="39" t="str">
        <f t="shared" si="1"/>
        <v/>
      </c>
      <c r="K21" s="56" t="str">
        <f t="shared" si="2"/>
        <v/>
      </c>
      <c r="L21" s="18"/>
    </row>
    <row r="22" customHeight="1" spans="1:12">
      <c r="A22" s="14"/>
      <c r="B22" s="15"/>
      <c r="C22" s="18"/>
      <c r="D22" s="119"/>
      <c r="E22" s="17" t="str">
        <f t="shared" si="0"/>
        <v/>
      </c>
      <c r="F22" s="289"/>
      <c r="G22" s="257"/>
      <c r="H22" s="17"/>
      <c r="I22" s="17"/>
      <c r="J22" s="39" t="str">
        <f t="shared" si="1"/>
        <v/>
      </c>
      <c r="K22" s="56" t="str">
        <f t="shared" si="2"/>
        <v/>
      </c>
      <c r="L22" s="18"/>
    </row>
    <row r="23" customHeight="1" spans="1:12">
      <c r="A23" s="14"/>
      <c r="B23" s="15"/>
      <c r="C23" s="18"/>
      <c r="D23" s="119"/>
      <c r="E23" s="17" t="str">
        <f t="shared" si="0"/>
        <v/>
      </c>
      <c r="F23" s="289"/>
      <c r="G23" s="257"/>
      <c r="H23" s="17"/>
      <c r="I23" s="17"/>
      <c r="J23" s="39" t="str">
        <f t="shared" si="1"/>
        <v/>
      </c>
      <c r="K23" s="56" t="str">
        <f t="shared" si="2"/>
        <v/>
      </c>
      <c r="L23" s="18"/>
    </row>
    <row r="24" customHeight="1" spans="1:12">
      <c r="A24" s="14"/>
      <c r="B24" s="15"/>
      <c r="C24" s="18"/>
      <c r="D24" s="119"/>
      <c r="E24" s="17" t="str">
        <f t="shared" si="0"/>
        <v/>
      </c>
      <c r="F24" s="289"/>
      <c r="G24" s="257"/>
      <c r="H24" s="17"/>
      <c r="I24" s="17"/>
      <c r="J24" s="39" t="str">
        <f t="shared" si="1"/>
        <v/>
      </c>
      <c r="K24" s="56" t="str">
        <f t="shared" si="2"/>
        <v/>
      </c>
      <c r="L24" s="18"/>
    </row>
    <row r="25" customHeight="1" spans="1:12">
      <c r="A25" s="14"/>
      <c r="B25" s="15"/>
      <c r="C25" s="18"/>
      <c r="D25" s="119"/>
      <c r="E25" s="17" t="str">
        <f t="shared" si="0"/>
        <v/>
      </c>
      <c r="F25" s="289"/>
      <c r="G25" s="257"/>
      <c r="H25" s="17"/>
      <c r="I25" s="17"/>
      <c r="J25" s="39" t="str">
        <f t="shared" si="1"/>
        <v/>
      </c>
      <c r="K25" s="56" t="str">
        <f t="shared" si="2"/>
        <v/>
      </c>
      <c r="L25" s="18"/>
    </row>
    <row r="26" customHeight="1" spans="1:12">
      <c r="A26" s="14"/>
      <c r="B26" s="15"/>
      <c r="C26" s="18"/>
      <c r="D26" s="119"/>
      <c r="E26" s="17" t="str">
        <f t="shared" si="0"/>
        <v/>
      </c>
      <c r="F26" s="289"/>
      <c r="G26" s="257"/>
      <c r="H26" s="17"/>
      <c r="I26" s="17"/>
      <c r="J26" s="39" t="str">
        <f t="shared" si="1"/>
        <v/>
      </c>
      <c r="K26" s="56" t="str">
        <f t="shared" si="2"/>
        <v/>
      </c>
      <c r="L26" s="18"/>
    </row>
    <row r="27" customHeight="1" spans="1:12">
      <c r="A27" s="14"/>
      <c r="B27" s="15"/>
      <c r="C27" s="18"/>
      <c r="D27" s="119"/>
      <c r="E27" s="17"/>
      <c r="F27" s="289"/>
      <c r="G27" s="257"/>
      <c r="H27" s="17"/>
      <c r="I27" s="17"/>
      <c r="J27" s="39" t="str">
        <f t="shared" si="1"/>
        <v/>
      </c>
      <c r="K27" s="56" t="str">
        <f t="shared" si="2"/>
        <v/>
      </c>
      <c r="L27" s="18"/>
    </row>
    <row r="28" customHeight="1" spans="1:12">
      <c r="A28" s="20" t="s">
        <v>329</v>
      </c>
      <c r="B28" s="118"/>
      <c r="C28" s="18"/>
      <c r="D28" s="119"/>
      <c r="E28" s="17"/>
      <c r="F28" s="289">
        <f>SUM(F8:F27)</f>
        <v>0</v>
      </c>
      <c r="G28" s="257"/>
      <c r="H28" s="17"/>
      <c r="I28" s="17">
        <f>SUM(I8:I27)</f>
        <v>0</v>
      </c>
      <c r="J28" s="39" t="str">
        <f t="shared" si="1"/>
        <v/>
      </c>
      <c r="K28" s="56" t="str">
        <f t="shared" si="2"/>
        <v/>
      </c>
      <c r="L28" s="18"/>
    </row>
    <row r="29" customHeight="1" spans="1:12">
      <c r="A29" s="22" t="e">
        <f>#REF!&amp;#REF!</f>
        <v>#REF!</v>
      </c>
      <c r="B29" s="9"/>
      <c r="C29" s="9"/>
      <c r="D29" s="254"/>
      <c r="E29" s="8"/>
      <c r="F29" s="8"/>
      <c r="G29" s="23"/>
      <c r="H29" s="23" t="e">
        <f>"评估人员："&amp;#REF!</f>
        <v>#REF!</v>
      </c>
      <c r="I29" s="23"/>
      <c r="J29" s="23"/>
      <c r="K29" s="23"/>
      <c r="L29" s="9"/>
    </row>
    <row r="30" customHeight="1" spans="1:12">
      <c r="A30" s="9" t="e">
        <f>CONCATENATE(#REF!,#REF!,#REF!,#REF!,#REF!,#REF!,#REF!)</f>
        <v>#REF!</v>
      </c>
      <c r="B30" s="9"/>
      <c r="C30" s="9"/>
      <c r="D30" s="254"/>
      <c r="E30" s="254"/>
      <c r="F30" s="254"/>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861111111111"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18" t="s">
        <v>126</v>
      </c>
      <c r="B1" s="258" t="s">
        <v>395</v>
      </c>
      <c r="C1" s="258"/>
      <c r="D1" s="24"/>
      <c r="E1" s="3"/>
      <c r="F1" s="3"/>
      <c r="G1" s="3"/>
      <c r="H1" s="4"/>
      <c r="I1" s="4"/>
      <c r="J1" s="4"/>
      <c r="K1" s="4"/>
      <c r="L1" s="4"/>
      <c r="M1" s="323"/>
      <c r="N1" s="315"/>
      <c r="O1" s="315"/>
      <c r="P1" s="315"/>
      <c r="Q1" s="315"/>
      <c r="R1" s="315"/>
      <c r="S1" s="315"/>
      <c r="T1" s="315"/>
      <c r="U1" s="315"/>
      <c r="V1" s="315"/>
      <c r="W1" s="315"/>
      <c r="X1" s="315"/>
      <c r="Y1" s="315"/>
      <c r="Z1" s="4"/>
      <c r="AA1" s="4"/>
      <c r="AB1" s="4"/>
      <c r="AC1" s="315"/>
    </row>
    <row r="2" ht="24.75" hidden="1" customHeight="1" spans="1:29">
      <c r="A2" s="260" t="s">
        <v>422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row>
    <row r="3" ht="24.75" customHeight="1" spans="1:29">
      <c r="A3" s="260" t="s">
        <v>423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298"/>
      <c r="C5" s="298"/>
      <c r="D5" s="298"/>
      <c r="E5" s="298"/>
      <c r="F5" s="298"/>
      <c r="G5" s="298"/>
      <c r="H5" s="10"/>
      <c r="I5" s="10"/>
      <c r="J5" s="10"/>
      <c r="K5" s="10"/>
      <c r="L5" s="10"/>
      <c r="M5" s="324"/>
      <c r="N5" s="298"/>
      <c r="O5" s="298"/>
      <c r="P5" s="298"/>
      <c r="Q5" s="298"/>
      <c r="R5" s="298"/>
      <c r="S5" s="298"/>
      <c r="T5" s="298"/>
      <c r="U5" s="298"/>
      <c r="V5" s="298"/>
      <c r="W5" s="298"/>
      <c r="X5" s="298"/>
      <c r="Y5" s="298"/>
      <c r="Z5" s="10"/>
      <c r="AA5" s="10"/>
      <c r="AB5" s="10"/>
      <c r="AC5" s="316" t="s">
        <v>159</v>
      </c>
    </row>
    <row r="6" ht="18" customHeight="1" spans="1:29">
      <c r="A6" s="262" t="s">
        <v>161</v>
      </c>
      <c r="B6" s="263" t="s">
        <v>424</v>
      </c>
      <c r="C6" s="291" t="s">
        <v>425</v>
      </c>
      <c r="D6" s="292"/>
      <c r="E6" s="292"/>
      <c r="F6" s="268"/>
      <c r="G6" s="263" t="s">
        <v>426</v>
      </c>
      <c r="H6" s="264" t="s">
        <v>427</v>
      </c>
      <c r="I6" s="264" t="s">
        <v>428</v>
      </c>
      <c r="J6" s="264" t="s">
        <v>429</v>
      </c>
      <c r="K6" s="264" t="s">
        <v>430</v>
      </c>
      <c r="L6" s="264" t="s">
        <v>431</v>
      </c>
      <c r="M6" s="263" t="s">
        <v>432</v>
      </c>
      <c r="N6" s="292" t="s">
        <v>433</v>
      </c>
      <c r="O6" s="292"/>
      <c r="P6" s="292"/>
      <c r="Q6" s="292"/>
      <c r="R6" s="292"/>
      <c r="S6" s="292"/>
      <c r="T6" s="292"/>
      <c r="U6" s="292"/>
      <c r="V6" s="292"/>
      <c r="W6" s="292"/>
      <c r="X6" s="292"/>
      <c r="Y6" s="292"/>
      <c r="Z6" s="238" t="s">
        <v>197</v>
      </c>
      <c r="AA6" s="31" t="s">
        <v>198</v>
      </c>
      <c r="AB6" s="282" t="s">
        <v>269</v>
      </c>
      <c r="AC6" s="262" t="s">
        <v>164</v>
      </c>
    </row>
    <row r="7" ht="24.75" customHeight="1" spans="1:29">
      <c r="A7" s="262"/>
      <c r="B7" s="263"/>
      <c r="C7" s="263" t="s">
        <v>434</v>
      </c>
      <c r="D7" s="263" t="s">
        <v>435</v>
      </c>
      <c r="E7" s="263" t="s">
        <v>436</v>
      </c>
      <c r="F7" s="263" t="s">
        <v>437</v>
      </c>
      <c r="G7" s="263"/>
      <c r="H7" s="267"/>
      <c r="I7" s="267"/>
      <c r="J7" s="267"/>
      <c r="K7" s="267"/>
      <c r="L7" s="267"/>
      <c r="M7" s="263"/>
      <c r="N7" s="301" t="s">
        <v>438</v>
      </c>
      <c r="O7" s="263" t="s">
        <v>439</v>
      </c>
      <c r="P7" s="263" t="s">
        <v>440</v>
      </c>
      <c r="Q7" s="263" t="s">
        <v>441</v>
      </c>
      <c r="R7" s="263" t="s">
        <v>442</v>
      </c>
      <c r="S7" s="263" t="s">
        <v>443</v>
      </c>
      <c r="T7" s="263" t="s">
        <v>444</v>
      </c>
      <c r="U7" s="263" t="s">
        <v>445</v>
      </c>
      <c r="V7" s="263" t="s">
        <v>446</v>
      </c>
      <c r="W7" s="263" t="s">
        <v>447</v>
      </c>
      <c r="X7" s="263" t="s">
        <v>448</v>
      </c>
      <c r="Y7" s="291" t="s">
        <v>407</v>
      </c>
      <c r="Z7" s="241"/>
      <c r="AA7" s="33" t="e">
        <f>IF(Z7-Y7&lt;&gt;0,Z7-Y7,IF(Y7&lt;&gt;0,0,""))</f>
        <v>#VALUE!</v>
      </c>
      <c r="AB7" s="283"/>
      <c r="AC7" s="262"/>
    </row>
    <row r="8" customHeight="1" spans="1:29">
      <c r="A8" s="269">
        <v>1</v>
      </c>
      <c r="B8" s="270" t="s">
        <v>449</v>
      </c>
      <c r="C8" s="319"/>
      <c r="D8" s="311"/>
      <c r="E8" s="311"/>
      <c r="F8" s="311"/>
      <c r="G8" s="270"/>
      <c r="H8" s="56"/>
      <c r="I8" s="56"/>
      <c r="J8" s="56"/>
      <c r="K8" s="39" t="str">
        <f t="shared" ref="K8:K28" si="0">IF(H8-G8&lt;&gt;0,H8-G8,IF(G8&lt;&gt;0,0,""))</f>
        <v/>
      </c>
      <c r="L8" s="56" t="str">
        <f t="shared" ref="L8:L28" si="1">IF(G8=0,"",(H8-G8)/G8*100)</f>
        <v/>
      </c>
      <c r="M8" s="325"/>
      <c r="N8" s="326"/>
      <c r="O8" s="271"/>
      <c r="P8" s="271"/>
      <c r="Q8" s="271"/>
      <c r="R8" s="271"/>
      <c r="S8" s="271"/>
      <c r="T8" s="271"/>
      <c r="U8" s="271"/>
      <c r="V8" s="271"/>
      <c r="W8" s="271"/>
      <c r="X8" s="271"/>
      <c r="Y8" s="328">
        <f t="shared" ref="Y8:Y27" si="2">SUM(N8:X8)</f>
        <v>0</v>
      </c>
      <c r="Z8" s="224"/>
      <c r="AA8" s="39" t="str">
        <f t="shared" ref="AA8:AA28" si="3">IF(Z8-Y8&lt;&gt;0,Z8-Y8,IF(Y8&lt;&gt;0,0,""))</f>
        <v/>
      </c>
      <c r="AB8" s="56" t="str">
        <f t="shared" ref="AB8:AB28" si="4">IF(Y8=0,"",(Z8-Y8)/Y8*100)</f>
        <v/>
      </c>
      <c r="AC8" s="270"/>
    </row>
    <row r="9" customHeight="1" spans="1:29">
      <c r="A9" s="269"/>
      <c r="B9" s="270" t="s">
        <v>450</v>
      </c>
      <c r="C9" s="311"/>
      <c r="D9" s="311"/>
      <c r="E9" s="311"/>
      <c r="F9" s="311"/>
      <c r="G9" s="270"/>
      <c r="H9" s="56"/>
      <c r="I9" s="56"/>
      <c r="J9" s="56"/>
      <c r="K9" s="39" t="str">
        <f t="shared" si="0"/>
        <v/>
      </c>
      <c r="L9" s="56" t="str">
        <f t="shared" si="1"/>
        <v/>
      </c>
      <c r="M9" s="325"/>
      <c r="N9" s="326"/>
      <c r="O9" s="271"/>
      <c r="P9" s="271"/>
      <c r="Q9" s="271"/>
      <c r="R9" s="271"/>
      <c r="S9" s="271"/>
      <c r="T9" s="271"/>
      <c r="U9" s="271"/>
      <c r="V9" s="271"/>
      <c r="W9" s="271"/>
      <c r="X9" s="271"/>
      <c r="Y9" s="328">
        <f t="shared" si="2"/>
        <v>0</v>
      </c>
      <c r="Z9" s="224"/>
      <c r="AA9" s="39" t="str">
        <f t="shared" si="3"/>
        <v/>
      </c>
      <c r="AB9" s="56" t="str">
        <f t="shared" si="4"/>
        <v/>
      </c>
      <c r="AC9" s="270"/>
    </row>
    <row r="10" customHeight="1" spans="1:29">
      <c r="A10" s="269"/>
      <c r="B10" s="270" t="s">
        <v>451</v>
      </c>
      <c r="C10" s="311"/>
      <c r="D10" s="311"/>
      <c r="E10" s="311"/>
      <c r="F10" s="311"/>
      <c r="G10" s="270"/>
      <c r="H10" s="56"/>
      <c r="I10" s="56"/>
      <c r="J10" s="56"/>
      <c r="K10" s="39" t="str">
        <f t="shared" si="0"/>
        <v/>
      </c>
      <c r="L10" s="56" t="str">
        <f t="shared" si="1"/>
        <v/>
      </c>
      <c r="M10" s="325"/>
      <c r="N10" s="326"/>
      <c r="O10" s="271"/>
      <c r="P10" s="271"/>
      <c r="Q10" s="271"/>
      <c r="R10" s="271"/>
      <c r="S10" s="271"/>
      <c r="T10" s="271"/>
      <c r="U10" s="271"/>
      <c r="V10" s="271"/>
      <c r="W10" s="271"/>
      <c r="X10" s="271"/>
      <c r="Y10" s="328">
        <f t="shared" si="2"/>
        <v>0</v>
      </c>
      <c r="Z10" s="224"/>
      <c r="AA10" s="39" t="str">
        <f t="shared" si="3"/>
        <v/>
      </c>
      <c r="AB10" s="56" t="str">
        <f t="shared" si="4"/>
        <v/>
      </c>
      <c r="AC10" s="270"/>
    </row>
    <row r="11" customHeight="1" spans="1:29">
      <c r="A11" s="269"/>
      <c r="B11" s="270" t="s">
        <v>452</v>
      </c>
      <c r="C11" s="311"/>
      <c r="D11" s="311"/>
      <c r="E11" s="311"/>
      <c r="F11" s="311"/>
      <c r="G11" s="270"/>
      <c r="H11" s="56"/>
      <c r="I11" s="56"/>
      <c r="J11" s="56"/>
      <c r="K11" s="39" t="str">
        <f t="shared" si="0"/>
        <v/>
      </c>
      <c r="L11" s="56" t="str">
        <f t="shared" si="1"/>
        <v/>
      </c>
      <c r="M11" s="325"/>
      <c r="N11" s="326"/>
      <c r="O11" s="271"/>
      <c r="P11" s="271"/>
      <c r="Q11" s="271"/>
      <c r="R11" s="271"/>
      <c r="S11" s="271"/>
      <c r="T11" s="271"/>
      <c r="U11" s="271"/>
      <c r="V11" s="271"/>
      <c r="W11" s="271"/>
      <c r="X11" s="271"/>
      <c r="Y11" s="328">
        <f t="shared" si="2"/>
        <v>0</v>
      </c>
      <c r="Z11" s="224"/>
      <c r="AA11" s="39" t="str">
        <f t="shared" si="3"/>
        <v/>
      </c>
      <c r="AB11" s="56" t="str">
        <f t="shared" si="4"/>
        <v/>
      </c>
      <c r="AC11" s="270"/>
    </row>
    <row r="12" customHeight="1" spans="1:29">
      <c r="A12" s="269"/>
      <c r="B12" s="270" t="s">
        <v>453</v>
      </c>
      <c r="C12" s="311"/>
      <c r="D12" s="311"/>
      <c r="E12" s="311"/>
      <c r="F12" s="311"/>
      <c r="G12" s="270"/>
      <c r="H12" s="56"/>
      <c r="I12" s="56"/>
      <c r="J12" s="56"/>
      <c r="K12" s="39" t="str">
        <f t="shared" si="0"/>
        <v/>
      </c>
      <c r="L12" s="56" t="str">
        <f t="shared" si="1"/>
        <v/>
      </c>
      <c r="M12" s="325"/>
      <c r="N12" s="326"/>
      <c r="O12" s="271"/>
      <c r="P12" s="271"/>
      <c r="Q12" s="271"/>
      <c r="R12" s="271"/>
      <c r="S12" s="271"/>
      <c r="T12" s="271"/>
      <c r="U12" s="271"/>
      <c r="V12" s="271"/>
      <c r="W12" s="271"/>
      <c r="X12" s="271"/>
      <c r="Y12" s="328">
        <f t="shared" si="2"/>
        <v>0</v>
      </c>
      <c r="Z12" s="224"/>
      <c r="AA12" s="39" t="str">
        <f t="shared" si="3"/>
        <v/>
      </c>
      <c r="AB12" s="56" t="str">
        <f t="shared" si="4"/>
        <v/>
      </c>
      <c r="AC12" s="270"/>
    </row>
    <row r="13" customHeight="1" spans="1:29">
      <c r="A13" s="269"/>
      <c r="B13" s="270" t="s">
        <v>454</v>
      </c>
      <c r="C13" s="311"/>
      <c r="D13" s="311"/>
      <c r="E13" s="311"/>
      <c r="F13" s="311"/>
      <c r="G13" s="270"/>
      <c r="H13" s="56"/>
      <c r="I13" s="56"/>
      <c r="J13" s="56"/>
      <c r="K13" s="39" t="str">
        <f t="shared" si="0"/>
        <v/>
      </c>
      <c r="L13" s="56" t="str">
        <f t="shared" si="1"/>
        <v/>
      </c>
      <c r="M13" s="325"/>
      <c r="N13" s="326"/>
      <c r="O13" s="271"/>
      <c r="P13" s="271"/>
      <c r="Q13" s="271"/>
      <c r="R13" s="271"/>
      <c r="S13" s="271"/>
      <c r="T13" s="271"/>
      <c r="U13" s="271"/>
      <c r="V13" s="271"/>
      <c r="W13" s="271"/>
      <c r="X13" s="271"/>
      <c r="Y13" s="328">
        <f t="shared" si="2"/>
        <v>0</v>
      </c>
      <c r="Z13" s="224"/>
      <c r="AA13" s="39" t="str">
        <f t="shared" si="3"/>
        <v/>
      </c>
      <c r="AB13" s="56" t="str">
        <f t="shared" si="4"/>
        <v/>
      </c>
      <c r="AC13" s="270"/>
    </row>
    <row r="14" customHeight="1" spans="1:29">
      <c r="A14" s="269"/>
      <c r="B14" s="270" t="s">
        <v>455</v>
      </c>
      <c r="C14" s="311"/>
      <c r="D14" s="311"/>
      <c r="E14" s="311"/>
      <c r="F14" s="311"/>
      <c r="G14" s="270"/>
      <c r="H14" s="56"/>
      <c r="I14" s="56"/>
      <c r="J14" s="56"/>
      <c r="K14" s="39" t="str">
        <f t="shared" si="0"/>
        <v/>
      </c>
      <c r="L14" s="56" t="str">
        <f t="shared" si="1"/>
        <v/>
      </c>
      <c r="M14" s="325"/>
      <c r="N14" s="326"/>
      <c r="O14" s="271"/>
      <c r="P14" s="271"/>
      <c r="Q14" s="271"/>
      <c r="R14" s="271"/>
      <c r="S14" s="271"/>
      <c r="T14" s="271"/>
      <c r="U14" s="271"/>
      <c r="V14" s="271"/>
      <c r="W14" s="271"/>
      <c r="X14" s="271"/>
      <c r="Y14" s="328">
        <f t="shared" si="2"/>
        <v>0</v>
      </c>
      <c r="Z14" s="224"/>
      <c r="AA14" s="39" t="str">
        <f t="shared" si="3"/>
        <v/>
      </c>
      <c r="AB14" s="56" t="str">
        <f t="shared" si="4"/>
        <v/>
      </c>
      <c r="AC14" s="270"/>
    </row>
    <row r="15" customHeight="1" spans="1:29">
      <c r="A15" s="269"/>
      <c r="B15" s="270" t="s">
        <v>456</v>
      </c>
      <c r="C15" s="311"/>
      <c r="D15" s="311"/>
      <c r="E15" s="311"/>
      <c r="F15" s="311"/>
      <c r="G15" s="270"/>
      <c r="H15" s="56"/>
      <c r="I15" s="56"/>
      <c r="J15" s="56"/>
      <c r="K15" s="39" t="str">
        <f t="shared" si="0"/>
        <v/>
      </c>
      <c r="L15" s="56" t="str">
        <f t="shared" si="1"/>
        <v/>
      </c>
      <c r="M15" s="325"/>
      <c r="N15" s="326"/>
      <c r="O15" s="271"/>
      <c r="P15" s="271"/>
      <c r="Q15" s="271"/>
      <c r="R15" s="271"/>
      <c r="S15" s="271"/>
      <c r="T15" s="271"/>
      <c r="U15" s="271"/>
      <c r="V15" s="271"/>
      <c r="W15" s="271"/>
      <c r="X15" s="271"/>
      <c r="Y15" s="328">
        <f t="shared" si="2"/>
        <v>0</v>
      </c>
      <c r="Z15" s="224"/>
      <c r="AA15" s="39" t="str">
        <f t="shared" si="3"/>
        <v/>
      </c>
      <c r="AB15" s="56" t="str">
        <f t="shared" si="4"/>
        <v/>
      </c>
      <c r="AC15" s="270"/>
    </row>
    <row r="16" customHeight="1" spans="1:29">
      <c r="A16" s="269"/>
      <c r="B16" s="270" t="s">
        <v>457</v>
      </c>
      <c r="C16" s="311"/>
      <c r="D16" s="311"/>
      <c r="E16" s="311"/>
      <c r="F16" s="311"/>
      <c r="G16" s="270"/>
      <c r="H16" s="56"/>
      <c r="I16" s="56"/>
      <c r="J16" s="56"/>
      <c r="K16" s="39" t="str">
        <f t="shared" si="0"/>
        <v/>
      </c>
      <c r="L16" s="56" t="str">
        <f t="shared" si="1"/>
        <v/>
      </c>
      <c r="M16" s="325"/>
      <c r="N16" s="326"/>
      <c r="O16" s="271"/>
      <c r="P16" s="271"/>
      <c r="Q16" s="271"/>
      <c r="R16" s="271"/>
      <c r="S16" s="271"/>
      <c r="T16" s="271"/>
      <c r="U16" s="271"/>
      <c r="V16" s="271"/>
      <c r="W16" s="271"/>
      <c r="X16" s="271"/>
      <c r="Y16" s="328">
        <f t="shared" si="2"/>
        <v>0</v>
      </c>
      <c r="Z16" s="224"/>
      <c r="AA16" s="39" t="str">
        <f t="shared" si="3"/>
        <v/>
      </c>
      <c r="AB16" s="56" t="str">
        <f t="shared" si="4"/>
        <v/>
      </c>
      <c r="AC16" s="270"/>
    </row>
    <row r="17" customHeight="1" spans="1:29">
      <c r="A17" s="269"/>
      <c r="B17" s="270" t="s">
        <v>451</v>
      </c>
      <c r="C17" s="311"/>
      <c r="D17" s="311"/>
      <c r="E17" s="311"/>
      <c r="F17" s="311"/>
      <c r="G17" s="270"/>
      <c r="H17" s="56"/>
      <c r="I17" s="56"/>
      <c r="J17" s="56"/>
      <c r="K17" s="39" t="str">
        <f t="shared" si="0"/>
        <v/>
      </c>
      <c r="L17" s="56" t="str">
        <f t="shared" si="1"/>
        <v/>
      </c>
      <c r="M17" s="325"/>
      <c r="N17" s="326"/>
      <c r="O17" s="271"/>
      <c r="P17" s="271"/>
      <c r="Q17" s="271"/>
      <c r="R17" s="271"/>
      <c r="S17" s="271"/>
      <c r="T17" s="271"/>
      <c r="U17" s="271"/>
      <c r="V17" s="271"/>
      <c r="W17" s="271"/>
      <c r="X17" s="271"/>
      <c r="Y17" s="328">
        <f t="shared" si="2"/>
        <v>0</v>
      </c>
      <c r="Z17" s="224"/>
      <c r="AA17" s="39" t="str">
        <f t="shared" si="3"/>
        <v/>
      </c>
      <c r="AB17" s="56" t="str">
        <f t="shared" si="4"/>
        <v/>
      </c>
      <c r="AC17" s="270"/>
    </row>
    <row r="18" customHeight="1" spans="1:29">
      <c r="A18" s="269"/>
      <c r="B18" s="270" t="s">
        <v>452</v>
      </c>
      <c r="C18" s="311"/>
      <c r="D18" s="311"/>
      <c r="E18" s="311"/>
      <c r="F18" s="311"/>
      <c r="G18" s="270"/>
      <c r="H18" s="56"/>
      <c r="I18" s="56"/>
      <c r="J18" s="56"/>
      <c r="K18" s="39" t="str">
        <f t="shared" si="0"/>
        <v/>
      </c>
      <c r="L18" s="56" t="str">
        <f t="shared" si="1"/>
        <v/>
      </c>
      <c r="M18" s="325"/>
      <c r="N18" s="326"/>
      <c r="O18" s="271"/>
      <c r="P18" s="271"/>
      <c r="Q18" s="271"/>
      <c r="R18" s="271"/>
      <c r="S18" s="271"/>
      <c r="T18" s="271"/>
      <c r="U18" s="271"/>
      <c r="V18" s="271"/>
      <c r="W18" s="271"/>
      <c r="X18" s="271"/>
      <c r="Y18" s="328">
        <f t="shared" si="2"/>
        <v>0</v>
      </c>
      <c r="Z18" s="224"/>
      <c r="AA18" s="39" t="str">
        <f t="shared" si="3"/>
        <v/>
      </c>
      <c r="AB18" s="56" t="str">
        <f t="shared" si="4"/>
        <v/>
      </c>
      <c r="AC18" s="270"/>
    </row>
    <row r="19" customHeight="1" spans="1:29">
      <c r="A19" s="269"/>
      <c r="B19" s="270" t="s">
        <v>453</v>
      </c>
      <c r="C19" s="311"/>
      <c r="D19" s="311"/>
      <c r="E19" s="311"/>
      <c r="F19" s="311"/>
      <c r="G19" s="270"/>
      <c r="H19" s="56"/>
      <c r="I19" s="56"/>
      <c r="J19" s="56"/>
      <c r="K19" s="39" t="str">
        <f t="shared" si="0"/>
        <v/>
      </c>
      <c r="L19" s="56" t="str">
        <f t="shared" si="1"/>
        <v/>
      </c>
      <c r="M19" s="325"/>
      <c r="N19" s="326"/>
      <c r="O19" s="271"/>
      <c r="P19" s="271"/>
      <c r="Q19" s="271"/>
      <c r="R19" s="271"/>
      <c r="S19" s="271"/>
      <c r="T19" s="271"/>
      <c r="U19" s="271"/>
      <c r="V19" s="271"/>
      <c r="W19" s="271"/>
      <c r="X19" s="271"/>
      <c r="Y19" s="328">
        <f t="shared" si="2"/>
        <v>0</v>
      </c>
      <c r="Z19" s="224"/>
      <c r="AA19" s="39" t="str">
        <f t="shared" si="3"/>
        <v/>
      </c>
      <c r="AB19" s="56" t="str">
        <f t="shared" si="4"/>
        <v/>
      </c>
      <c r="AC19" s="270"/>
    </row>
    <row r="20" customHeight="1" spans="1:29">
      <c r="A20" s="269"/>
      <c r="B20" s="270" t="s">
        <v>454</v>
      </c>
      <c r="C20" s="311"/>
      <c r="D20" s="311"/>
      <c r="E20" s="311"/>
      <c r="F20" s="311"/>
      <c r="G20" s="270"/>
      <c r="H20" s="56"/>
      <c r="I20" s="56"/>
      <c r="J20" s="56"/>
      <c r="K20" s="39" t="str">
        <f t="shared" si="0"/>
        <v/>
      </c>
      <c r="L20" s="56" t="str">
        <f t="shared" si="1"/>
        <v/>
      </c>
      <c r="M20" s="325"/>
      <c r="N20" s="326"/>
      <c r="O20" s="271"/>
      <c r="P20" s="271"/>
      <c r="Q20" s="271"/>
      <c r="R20" s="271"/>
      <c r="S20" s="271"/>
      <c r="T20" s="271"/>
      <c r="U20" s="271"/>
      <c r="V20" s="271"/>
      <c r="W20" s="271"/>
      <c r="X20" s="271"/>
      <c r="Y20" s="328">
        <f t="shared" si="2"/>
        <v>0</v>
      </c>
      <c r="Z20" s="224"/>
      <c r="AA20" s="39" t="str">
        <f t="shared" si="3"/>
        <v/>
      </c>
      <c r="AB20" s="56" t="str">
        <f t="shared" si="4"/>
        <v/>
      </c>
      <c r="AC20" s="270"/>
    </row>
    <row r="21" customHeight="1" spans="1:29">
      <c r="A21" s="269"/>
      <c r="B21" s="270" t="s">
        <v>455</v>
      </c>
      <c r="C21" s="311"/>
      <c r="D21" s="311"/>
      <c r="E21" s="311"/>
      <c r="F21" s="311"/>
      <c r="G21" s="270"/>
      <c r="H21" s="56"/>
      <c r="I21" s="56"/>
      <c r="J21" s="56"/>
      <c r="K21" s="39" t="str">
        <f t="shared" si="0"/>
        <v/>
      </c>
      <c r="L21" s="56" t="str">
        <f t="shared" si="1"/>
        <v/>
      </c>
      <c r="M21" s="325"/>
      <c r="N21" s="326"/>
      <c r="O21" s="271"/>
      <c r="P21" s="271"/>
      <c r="Q21" s="271"/>
      <c r="R21" s="271"/>
      <c r="S21" s="271"/>
      <c r="T21" s="271"/>
      <c r="U21" s="271"/>
      <c r="V21" s="271"/>
      <c r="W21" s="271"/>
      <c r="X21" s="271"/>
      <c r="Y21" s="328">
        <f t="shared" si="2"/>
        <v>0</v>
      </c>
      <c r="Z21" s="224"/>
      <c r="AA21" s="39" t="str">
        <f t="shared" si="3"/>
        <v/>
      </c>
      <c r="AB21" s="56" t="str">
        <f t="shared" si="4"/>
        <v/>
      </c>
      <c r="AC21" s="270"/>
    </row>
    <row r="22" customHeight="1" spans="1:29">
      <c r="A22" s="269"/>
      <c r="B22" s="270" t="s">
        <v>456</v>
      </c>
      <c r="C22" s="312"/>
      <c r="D22" s="312"/>
      <c r="E22" s="312"/>
      <c r="F22" s="312"/>
      <c r="G22" s="270"/>
      <c r="H22" s="56"/>
      <c r="I22" s="56"/>
      <c r="J22" s="56"/>
      <c r="K22" s="39" t="str">
        <f t="shared" si="0"/>
        <v/>
      </c>
      <c r="L22" s="56" t="str">
        <f t="shared" si="1"/>
        <v/>
      </c>
      <c r="M22" s="325"/>
      <c r="N22" s="326"/>
      <c r="O22" s="271"/>
      <c r="P22" s="271"/>
      <c r="Q22" s="271"/>
      <c r="R22" s="271"/>
      <c r="S22" s="271"/>
      <c r="T22" s="271"/>
      <c r="U22" s="271"/>
      <c r="V22" s="271"/>
      <c r="W22" s="271"/>
      <c r="X22" s="271"/>
      <c r="Y22" s="328">
        <f t="shared" si="2"/>
        <v>0</v>
      </c>
      <c r="Z22" s="224"/>
      <c r="AA22" s="39" t="str">
        <f t="shared" si="3"/>
        <v/>
      </c>
      <c r="AB22" s="56" t="str">
        <f t="shared" si="4"/>
        <v/>
      </c>
      <c r="AC22" s="270"/>
    </row>
    <row r="23" customHeight="1" spans="1:29">
      <c r="A23" s="269"/>
      <c r="B23" s="270" t="s">
        <v>458</v>
      </c>
      <c r="C23" s="312"/>
      <c r="D23" s="312"/>
      <c r="E23" s="312"/>
      <c r="F23" s="312"/>
      <c r="G23" s="270"/>
      <c r="H23" s="56"/>
      <c r="I23" s="56"/>
      <c r="J23" s="56"/>
      <c r="K23" s="39" t="str">
        <f t="shared" si="0"/>
        <v/>
      </c>
      <c r="L23" s="56" t="str">
        <f t="shared" si="1"/>
        <v/>
      </c>
      <c r="M23" s="325"/>
      <c r="N23" s="326"/>
      <c r="O23" s="271"/>
      <c r="P23" s="271"/>
      <c r="Q23" s="271"/>
      <c r="R23" s="271"/>
      <c r="S23" s="271"/>
      <c r="T23" s="271"/>
      <c r="U23" s="271"/>
      <c r="V23" s="271"/>
      <c r="W23" s="271"/>
      <c r="X23" s="271"/>
      <c r="Y23" s="328">
        <f t="shared" si="2"/>
        <v>0</v>
      </c>
      <c r="Z23" s="224"/>
      <c r="AA23" s="39" t="str">
        <f t="shared" si="3"/>
        <v/>
      </c>
      <c r="AB23" s="56" t="str">
        <f t="shared" si="4"/>
        <v/>
      </c>
      <c r="AC23" s="270"/>
    </row>
    <row r="24" customHeight="1" spans="1:29">
      <c r="A24" s="269"/>
      <c r="B24" s="270" t="s">
        <v>459</v>
      </c>
      <c r="C24" s="312"/>
      <c r="D24" s="312"/>
      <c r="E24" s="312"/>
      <c r="F24" s="312"/>
      <c r="G24" s="270"/>
      <c r="H24" s="56"/>
      <c r="I24" s="56"/>
      <c r="J24" s="56"/>
      <c r="K24" s="39" t="str">
        <f t="shared" si="0"/>
        <v/>
      </c>
      <c r="L24" s="56" t="str">
        <f t="shared" si="1"/>
        <v/>
      </c>
      <c r="M24" s="325"/>
      <c r="N24" s="326"/>
      <c r="O24" s="271"/>
      <c r="P24" s="271"/>
      <c r="Q24" s="271"/>
      <c r="R24" s="271"/>
      <c r="S24" s="271"/>
      <c r="T24" s="271"/>
      <c r="U24" s="271"/>
      <c r="V24" s="271"/>
      <c r="W24" s="271"/>
      <c r="X24" s="271"/>
      <c r="Y24" s="328">
        <f t="shared" si="2"/>
        <v>0</v>
      </c>
      <c r="Z24" s="224"/>
      <c r="AA24" s="39" t="str">
        <f t="shared" si="3"/>
        <v/>
      </c>
      <c r="AB24" s="56" t="str">
        <f t="shared" si="4"/>
        <v/>
      </c>
      <c r="AC24" s="270"/>
    </row>
    <row r="25" customHeight="1" spans="1:29">
      <c r="A25" s="269"/>
      <c r="B25" s="270" t="s">
        <v>450</v>
      </c>
      <c r="C25" s="312"/>
      <c r="D25" s="312"/>
      <c r="E25" s="312"/>
      <c r="F25" s="312"/>
      <c r="G25" s="270"/>
      <c r="H25" s="56"/>
      <c r="I25" s="56"/>
      <c r="J25" s="56"/>
      <c r="K25" s="39" t="str">
        <f t="shared" si="0"/>
        <v/>
      </c>
      <c r="L25" s="56" t="str">
        <f t="shared" si="1"/>
        <v/>
      </c>
      <c r="M25" s="325"/>
      <c r="N25" s="326"/>
      <c r="O25" s="271"/>
      <c r="P25" s="271"/>
      <c r="Q25" s="271"/>
      <c r="R25" s="271"/>
      <c r="S25" s="271"/>
      <c r="T25" s="271"/>
      <c r="U25" s="271"/>
      <c r="V25" s="271"/>
      <c r="W25" s="271"/>
      <c r="X25" s="271"/>
      <c r="Y25" s="328">
        <f t="shared" si="2"/>
        <v>0</v>
      </c>
      <c r="Z25" s="224"/>
      <c r="AA25" s="39" t="str">
        <f t="shared" si="3"/>
        <v/>
      </c>
      <c r="AB25" s="56" t="str">
        <f t="shared" si="4"/>
        <v/>
      </c>
      <c r="AC25" s="270"/>
    </row>
    <row r="26" customHeight="1" spans="1:29">
      <c r="A26" s="269"/>
      <c r="B26" s="270" t="s">
        <v>458</v>
      </c>
      <c r="C26" s="312"/>
      <c r="D26" s="312"/>
      <c r="E26" s="312"/>
      <c r="F26" s="312"/>
      <c r="G26" s="270"/>
      <c r="H26" s="56"/>
      <c r="I26" s="56"/>
      <c r="J26" s="56"/>
      <c r="K26" s="39" t="str">
        <f t="shared" si="0"/>
        <v/>
      </c>
      <c r="L26" s="56" t="str">
        <f t="shared" si="1"/>
        <v/>
      </c>
      <c r="M26" s="325"/>
      <c r="N26" s="326"/>
      <c r="O26" s="271"/>
      <c r="P26" s="271"/>
      <c r="Q26" s="271"/>
      <c r="R26" s="271"/>
      <c r="S26" s="271"/>
      <c r="T26" s="271"/>
      <c r="U26" s="271"/>
      <c r="V26" s="271"/>
      <c r="W26" s="271"/>
      <c r="X26" s="271"/>
      <c r="Y26" s="328">
        <f t="shared" si="2"/>
        <v>0</v>
      </c>
      <c r="Z26" s="226"/>
      <c r="AA26" s="39" t="str">
        <f t="shared" si="3"/>
        <v/>
      </c>
      <c r="AB26" s="56" t="str">
        <f t="shared" si="4"/>
        <v/>
      </c>
      <c r="AC26" s="270"/>
    </row>
    <row r="27" customHeight="1" spans="1:29">
      <c r="A27" s="269"/>
      <c r="B27" s="275"/>
      <c r="C27" s="312"/>
      <c r="D27" s="312"/>
      <c r="E27" s="312"/>
      <c r="F27" s="312"/>
      <c r="G27" s="270"/>
      <c r="H27" s="56"/>
      <c r="I27" s="56"/>
      <c r="J27" s="56"/>
      <c r="K27" s="39" t="str">
        <f t="shared" si="0"/>
        <v/>
      </c>
      <c r="L27" s="56" t="str">
        <f t="shared" si="1"/>
        <v/>
      </c>
      <c r="M27" s="325"/>
      <c r="N27" s="326"/>
      <c r="O27" s="271"/>
      <c r="P27" s="271"/>
      <c r="Q27" s="271"/>
      <c r="R27" s="271"/>
      <c r="S27" s="271"/>
      <c r="T27" s="271"/>
      <c r="U27" s="271"/>
      <c r="V27" s="271"/>
      <c r="W27" s="271"/>
      <c r="X27" s="271"/>
      <c r="Y27" s="328">
        <f t="shared" si="2"/>
        <v>0</v>
      </c>
      <c r="Z27" s="226"/>
      <c r="AA27" s="39" t="str">
        <f t="shared" si="3"/>
        <v/>
      </c>
      <c r="AB27" s="56" t="str">
        <f t="shared" si="4"/>
        <v/>
      </c>
      <c r="AC27" s="270"/>
    </row>
    <row r="28" customHeight="1" spans="1:29">
      <c r="A28" s="293" t="s">
        <v>460</v>
      </c>
      <c r="B28" s="320"/>
      <c r="C28" s="320"/>
      <c r="D28" s="320"/>
      <c r="E28" s="320"/>
      <c r="F28" s="320"/>
      <c r="G28" s="320"/>
      <c r="H28" s="321"/>
      <c r="I28" s="247"/>
      <c r="J28" s="247"/>
      <c r="K28" s="39" t="str">
        <f t="shared" si="0"/>
        <v/>
      </c>
      <c r="L28" s="56" t="str">
        <f t="shared" si="1"/>
        <v/>
      </c>
      <c r="M28" s="325"/>
      <c r="N28" s="327">
        <f t="shared" ref="N28:Z28" si="5">SUM(N8:N27)</f>
        <v>0</v>
      </c>
      <c r="O28" s="304">
        <f t="shared" si="5"/>
        <v>0</v>
      </c>
      <c r="P28" s="304">
        <f t="shared" si="5"/>
        <v>0</v>
      </c>
      <c r="Q28" s="304">
        <f t="shared" si="5"/>
        <v>0</v>
      </c>
      <c r="R28" s="304">
        <f t="shared" si="5"/>
        <v>0</v>
      </c>
      <c r="S28" s="304">
        <f t="shared" si="5"/>
        <v>0</v>
      </c>
      <c r="T28" s="304">
        <f t="shared" si="5"/>
        <v>0</v>
      </c>
      <c r="U28" s="304">
        <f t="shared" si="5"/>
        <v>0</v>
      </c>
      <c r="V28" s="304">
        <f t="shared" si="5"/>
        <v>0</v>
      </c>
      <c r="W28" s="304">
        <f t="shared" si="5"/>
        <v>0</v>
      </c>
      <c r="X28" s="304">
        <f t="shared" si="5"/>
        <v>0</v>
      </c>
      <c r="Y28" s="329">
        <f t="shared" si="5"/>
        <v>0</v>
      </c>
      <c r="Z28" s="226">
        <f t="shared" si="5"/>
        <v>0</v>
      </c>
      <c r="AA28" s="39" t="str">
        <f t="shared" si="3"/>
        <v/>
      </c>
      <c r="AB28" s="56" t="str">
        <f t="shared" si="4"/>
        <v/>
      </c>
      <c r="AC28" s="270"/>
    </row>
    <row r="29" customHeight="1" spans="1:29">
      <c r="A29" s="22" t="e">
        <f>#REF!&amp;#REF!</f>
        <v>#REF!</v>
      </c>
      <c r="B29" s="281"/>
      <c r="C29" s="281"/>
      <c r="D29" s="281"/>
      <c r="E29" s="281"/>
      <c r="F29" s="281"/>
      <c r="G29" s="281"/>
      <c r="H29" s="23"/>
      <c r="I29" s="23"/>
      <c r="J29" s="23"/>
      <c r="K29" s="23"/>
      <c r="L29" s="23"/>
      <c r="M29" s="10"/>
      <c r="N29" s="299"/>
      <c r="O29" s="299"/>
      <c r="P29" s="299"/>
      <c r="Q29" s="299"/>
      <c r="R29" s="299"/>
      <c r="S29" s="299"/>
      <c r="T29" s="299"/>
      <c r="U29" s="299"/>
      <c r="V29" s="299"/>
      <c r="W29" s="299"/>
      <c r="X29" s="299"/>
      <c r="Y29" s="281"/>
      <c r="Z29" s="23" t="e">
        <f>"评估人员："&amp;#REF!</f>
        <v>#REF!</v>
      </c>
      <c r="AA29" s="23"/>
      <c r="AB29" s="23"/>
      <c r="AC29" s="281"/>
    </row>
    <row r="30" customHeight="1" spans="1:29">
      <c r="A30" s="9" t="e">
        <f>CONCATENATE(#REF!,#REF!,#REF!,#REF!,#REF!,#REF!,#REF!)</f>
        <v>#REF!</v>
      </c>
      <c r="B30" s="281"/>
      <c r="C30" s="281"/>
      <c r="D30" s="281"/>
      <c r="E30" s="281"/>
      <c r="F30" s="281"/>
      <c r="G30" s="281"/>
      <c r="H30" s="23"/>
      <c r="I30" s="23"/>
      <c r="J30" s="23"/>
      <c r="K30" s="23"/>
      <c r="L30" s="23"/>
      <c r="M30" s="10"/>
      <c r="N30" s="299"/>
      <c r="O30" s="299"/>
      <c r="P30" s="299"/>
      <c r="Q30" s="299"/>
      <c r="R30" s="299"/>
      <c r="S30" s="299"/>
      <c r="T30" s="299"/>
      <c r="U30" s="299"/>
      <c r="V30" s="299"/>
      <c r="W30" s="299"/>
      <c r="X30" s="299"/>
      <c r="Y30" s="281"/>
      <c r="Z30" s="23"/>
      <c r="AA30" s="23"/>
      <c r="AB30" s="23"/>
      <c r="AC30" s="281"/>
    </row>
    <row r="31" customHeight="1" spans="1:29">
      <c r="A31" s="281"/>
      <c r="B31" s="281"/>
      <c r="C31" s="281"/>
      <c r="D31" s="281"/>
      <c r="E31" s="281"/>
      <c r="F31" s="281"/>
      <c r="G31" s="281"/>
      <c r="H31" s="23"/>
      <c r="I31" s="23"/>
      <c r="J31" s="23"/>
      <c r="K31" s="23"/>
      <c r="L31" s="23"/>
      <c r="M31" s="10"/>
      <c r="N31" s="299"/>
      <c r="O31" s="299"/>
      <c r="P31" s="299"/>
      <c r="Q31" s="299"/>
      <c r="R31" s="299"/>
      <c r="S31" s="299"/>
      <c r="T31" s="299"/>
      <c r="U31" s="299"/>
      <c r="V31" s="299"/>
      <c r="W31" s="299"/>
      <c r="X31" s="299"/>
      <c r="Y31" s="281"/>
      <c r="Z31" s="23"/>
      <c r="AA31" s="23"/>
      <c r="AB31" s="23"/>
      <c r="AC31" s="281"/>
    </row>
    <row r="32" customHeight="1" spans="1:29">
      <c r="A32" s="295"/>
      <c r="B32" s="281"/>
      <c r="C32" s="281"/>
      <c r="D32" s="281"/>
      <c r="E32" s="281"/>
      <c r="F32" s="281"/>
      <c r="G32" s="281"/>
      <c r="H32" s="23"/>
      <c r="I32" s="23"/>
      <c r="J32" s="23"/>
      <c r="K32" s="23"/>
      <c r="L32" s="23"/>
      <c r="M32" s="10"/>
      <c r="N32" s="281"/>
      <c r="O32" s="281"/>
      <c r="P32" s="281"/>
      <c r="Q32" s="281"/>
      <c r="R32" s="281"/>
      <c r="S32" s="281"/>
      <c r="T32" s="281"/>
      <c r="U32" s="281"/>
      <c r="V32" s="281"/>
      <c r="W32" s="281"/>
      <c r="X32" s="281"/>
      <c r="Y32" s="281"/>
      <c r="Z32" s="23"/>
      <c r="AA32" s="23"/>
      <c r="AB32" s="23"/>
      <c r="AC32" s="281"/>
    </row>
    <row r="33" customHeight="1" spans="1:29">
      <c r="A33" s="322" t="s">
        <v>461</v>
      </c>
      <c r="B33" s="259"/>
      <c r="C33" s="259"/>
      <c r="D33" s="259"/>
      <c r="E33" s="259"/>
      <c r="F33" s="281"/>
      <c r="G33" s="281"/>
      <c r="H33" s="23"/>
      <c r="I33" s="23"/>
      <c r="J33" s="23"/>
      <c r="K33" s="23"/>
      <c r="L33" s="23"/>
      <c r="M33" s="10"/>
      <c r="N33" s="314"/>
      <c r="O33" s="281"/>
      <c r="P33" s="281"/>
      <c r="Q33" s="281"/>
      <c r="R33" s="281"/>
      <c r="S33" s="281"/>
      <c r="T33" s="281"/>
      <c r="U33" s="281"/>
      <c r="V33" s="281"/>
      <c r="W33" s="281"/>
      <c r="X33" s="281"/>
      <c r="Y33" s="281"/>
      <c r="Z33" s="23"/>
      <c r="AA33" s="23"/>
      <c r="AB33" s="23"/>
      <c r="AC33" s="281"/>
    </row>
    <row r="34" customHeight="1" spans="1:29">
      <c r="A34" s="297" t="s">
        <v>462</v>
      </c>
      <c r="B34" s="297"/>
      <c r="C34" s="259"/>
      <c r="D34" s="259"/>
      <c r="E34" s="259"/>
      <c r="F34" s="259"/>
      <c r="G34" s="259"/>
      <c r="H34" s="23"/>
      <c r="I34" s="23"/>
      <c r="J34" s="23"/>
      <c r="K34" s="23"/>
      <c r="L34" s="23"/>
      <c r="M34" s="10"/>
      <c r="N34" s="300"/>
      <c r="O34" s="259"/>
      <c r="P34" s="259"/>
      <c r="Q34" s="259"/>
      <c r="R34" s="259"/>
      <c r="S34" s="259"/>
      <c r="T34" s="259"/>
      <c r="U34" s="259"/>
      <c r="V34" s="259"/>
      <c r="W34" s="259"/>
      <c r="X34" s="259"/>
      <c r="Y34" s="259"/>
      <c r="Z34" s="23"/>
      <c r="AA34" s="23"/>
      <c r="AB34" s="23"/>
      <c r="AC34" s="259"/>
    </row>
    <row r="35" customHeight="1" spans="1:29">
      <c r="A35" s="297" t="s">
        <v>463</v>
      </c>
      <c r="B35" s="297"/>
      <c r="C35" s="259"/>
      <c r="D35" s="259"/>
      <c r="E35" s="259"/>
      <c r="F35" s="259"/>
      <c r="G35" s="259"/>
      <c r="H35" s="23"/>
      <c r="I35" s="23"/>
      <c r="J35" s="23"/>
      <c r="K35" s="23"/>
      <c r="L35" s="23"/>
      <c r="M35" s="10"/>
      <c r="N35" s="300"/>
      <c r="O35" s="259"/>
      <c r="P35" s="259"/>
      <c r="Q35" s="259"/>
      <c r="R35" s="259"/>
      <c r="S35" s="259"/>
      <c r="T35" s="259"/>
      <c r="U35" s="259"/>
      <c r="V35" s="259"/>
      <c r="W35" s="259"/>
      <c r="X35" s="259"/>
      <c r="Y35" s="259"/>
      <c r="Z35" s="23"/>
      <c r="AA35" s="23"/>
      <c r="AB35" s="23"/>
      <c r="AC35" s="259"/>
    </row>
    <row r="36" customHeight="1" spans="1:29">
      <c r="A36" s="297" t="s">
        <v>464</v>
      </c>
      <c r="B36" s="297"/>
      <c r="C36" s="259"/>
      <c r="D36" s="259"/>
      <c r="E36" s="259"/>
      <c r="F36" s="259"/>
      <c r="G36" s="259"/>
      <c r="H36" s="23"/>
      <c r="I36" s="23"/>
      <c r="J36" s="23"/>
      <c r="K36" s="23"/>
      <c r="L36" s="23"/>
      <c r="M36" s="10"/>
      <c r="N36" s="300"/>
      <c r="O36" s="259"/>
      <c r="P36" s="259"/>
      <c r="Q36" s="259"/>
      <c r="R36" s="259"/>
      <c r="S36" s="259"/>
      <c r="T36" s="259"/>
      <c r="U36" s="259"/>
      <c r="V36" s="259"/>
      <c r="W36" s="259"/>
      <c r="X36" s="259"/>
      <c r="Y36" s="259"/>
      <c r="Z36" s="23"/>
      <c r="AA36" s="23"/>
      <c r="AB36" s="23"/>
      <c r="AC36" s="259"/>
    </row>
    <row r="37" customHeight="1" spans="1:29">
      <c r="A37" s="297" t="s">
        <v>465</v>
      </c>
      <c r="B37" s="297"/>
      <c r="C37" s="259"/>
      <c r="D37" s="259"/>
      <c r="E37" s="259"/>
      <c r="F37" s="259"/>
      <c r="G37" s="259"/>
      <c r="H37" s="23"/>
      <c r="I37" s="23"/>
      <c r="J37" s="23"/>
      <c r="K37" s="23"/>
      <c r="L37" s="23"/>
      <c r="M37" s="10"/>
      <c r="N37" s="300"/>
      <c r="O37" s="259"/>
      <c r="P37" s="259"/>
      <c r="Q37" s="259"/>
      <c r="R37" s="259"/>
      <c r="S37" s="259"/>
      <c r="T37" s="259"/>
      <c r="U37" s="259"/>
      <c r="V37" s="259"/>
      <c r="W37" s="259"/>
      <c r="X37" s="259"/>
      <c r="Y37" s="259"/>
      <c r="Z37" s="23"/>
      <c r="AA37" s="23"/>
      <c r="AB37" s="23"/>
      <c r="AC37" s="259"/>
    </row>
    <row r="38" customHeight="1" spans="1:29">
      <c r="A38" s="297" t="s">
        <v>466</v>
      </c>
      <c r="B38" s="297"/>
      <c r="C38" s="259"/>
      <c r="D38" s="259"/>
      <c r="E38" s="259"/>
      <c r="F38" s="259"/>
      <c r="G38" s="259"/>
      <c r="H38" s="23"/>
      <c r="I38" s="23"/>
      <c r="J38" s="23"/>
      <c r="K38" s="23"/>
      <c r="L38" s="23"/>
      <c r="M38" s="10"/>
      <c r="N38" s="300"/>
      <c r="O38" s="259"/>
      <c r="P38" s="259"/>
      <c r="Q38" s="259"/>
      <c r="R38" s="259"/>
      <c r="S38" s="259"/>
      <c r="T38" s="259"/>
      <c r="U38" s="259"/>
      <c r="V38" s="259"/>
      <c r="W38" s="259"/>
      <c r="X38" s="259"/>
      <c r="Y38" s="259"/>
      <c r="Z38" s="23"/>
      <c r="AA38" s="23"/>
      <c r="AB38" s="23"/>
      <c r="AC38" s="259"/>
    </row>
    <row r="39" customHeight="1" spans="1:29">
      <c r="A39" s="297" t="s">
        <v>467</v>
      </c>
      <c r="B39" s="297"/>
      <c r="C39" s="259"/>
      <c r="D39" s="259"/>
      <c r="E39" s="259"/>
      <c r="F39" s="259"/>
      <c r="G39" s="259"/>
      <c r="H39" s="23"/>
      <c r="I39" s="23"/>
      <c r="J39" s="23"/>
      <c r="K39" s="23"/>
      <c r="L39" s="23"/>
      <c r="M39" s="10"/>
      <c r="N39" s="300"/>
      <c r="O39" s="259"/>
      <c r="P39" s="259"/>
      <c r="Q39" s="259"/>
      <c r="R39" s="259"/>
      <c r="S39" s="259"/>
      <c r="T39" s="259"/>
      <c r="U39" s="259"/>
      <c r="V39" s="259"/>
      <c r="W39" s="259"/>
      <c r="X39" s="259"/>
      <c r="Y39" s="259"/>
      <c r="Z39" s="23"/>
      <c r="AA39" s="23"/>
      <c r="AB39" s="23"/>
      <c r="AC39" s="259"/>
    </row>
    <row r="40" customHeight="1" spans="1:29">
      <c r="A40" s="297" t="s">
        <v>468</v>
      </c>
      <c r="B40" s="297"/>
      <c r="C40" s="259"/>
      <c r="D40" s="259"/>
      <c r="E40" s="259"/>
      <c r="F40" s="259"/>
      <c r="G40" s="259"/>
      <c r="H40" s="23"/>
      <c r="I40" s="23"/>
      <c r="J40" s="23"/>
      <c r="K40" s="23"/>
      <c r="L40" s="23"/>
      <c r="M40" s="10"/>
      <c r="N40" s="300"/>
      <c r="O40" s="259"/>
      <c r="P40" s="259"/>
      <c r="Q40" s="259"/>
      <c r="R40" s="259"/>
      <c r="S40" s="259"/>
      <c r="T40" s="259"/>
      <c r="U40" s="259"/>
      <c r="V40" s="259"/>
      <c r="W40" s="259"/>
      <c r="X40" s="259"/>
      <c r="Y40" s="259"/>
      <c r="Z40" s="23"/>
      <c r="AA40" s="23"/>
      <c r="AB40" s="23"/>
      <c r="AC40" s="259"/>
    </row>
    <row r="41" customHeight="1" spans="1:29">
      <c r="A41" s="297" t="s">
        <v>469</v>
      </c>
      <c r="B41" s="297"/>
      <c r="C41" s="259"/>
      <c r="D41" s="259"/>
      <c r="E41" s="259"/>
      <c r="F41" s="259"/>
      <c r="G41" s="259"/>
      <c r="H41" s="23"/>
      <c r="I41" s="23"/>
      <c r="J41" s="23"/>
      <c r="K41" s="23"/>
      <c r="L41" s="23"/>
      <c r="M41" s="10"/>
      <c r="N41" s="300"/>
      <c r="O41" s="259"/>
      <c r="P41" s="259"/>
      <c r="Q41" s="259"/>
      <c r="R41" s="259"/>
      <c r="S41" s="259"/>
      <c r="T41" s="259"/>
      <c r="U41" s="259"/>
      <c r="V41" s="259"/>
      <c r="W41" s="259"/>
      <c r="X41" s="259"/>
      <c r="Y41" s="259"/>
      <c r="Z41" s="23"/>
      <c r="AA41" s="23"/>
      <c r="AB41" s="23"/>
      <c r="AC41" s="259"/>
    </row>
    <row r="42" customHeight="1" spans="1:29">
      <c r="A42" s="297" t="s">
        <v>470</v>
      </c>
      <c r="B42" s="297"/>
      <c r="C42" s="259"/>
      <c r="D42" s="259"/>
      <c r="E42" s="259"/>
      <c r="F42" s="259"/>
      <c r="G42" s="259"/>
      <c r="H42" s="23"/>
      <c r="I42" s="23"/>
      <c r="J42" s="23"/>
      <c r="K42" s="23"/>
      <c r="L42" s="23"/>
      <c r="M42" s="10"/>
      <c r="N42" s="300"/>
      <c r="O42" s="259"/>
      <c r="P42" s="259"/>
      <c r="Q42" s="259"/>
      <c r="R42" s="259"/>
      <c r="S42" s="259"/>
      <c r="T42" s="259"/>
      <c r="U42" s="259"/>
      <c r="V42" s="259"/>
      <c r="W42" s="259"/>
      <c r="X42" s="259"/>
      <c r="Y42" s="259"/>
      <c r="Z42" s="23"/>
      <c r="AA42" s="23"/>
      <c r="AB42" s="23"/>
      <c r="AC42" s="259"/>
    </row>
    <row r="43" customHeight="1" spans="1:29">
      <c r="A43" s="297" t="s">
        <v>471</v>
      </c>
      <c r="B43" s="297"/>
      <c r="C43" s="259"/>
      <c r="D43" s="259"/>
      <c r="E43" s="259"/>
      <c r="F43" s="259"/>
      <c r="G43" s="259"/>
      <c r="H43" s="23"/>
      <c r="I43" s="23"/>
      <c r="J43" s="23"/>
      <c r="K43" s="23"/>
      <c r="L43" s="23"/>
      <c r="M43" s="10"/>
      <c r="N43" s="300"/>
      <c r="O43" s="259"/>
      <c r="P43" s="259"/>
      <c r="Q43" s="259"/>
      <c r="R43" s="259"/>
      <c r="S43" s="259"/>
      <c r="T43" s="259"/>
      <c r="U43" s="259"/>
      <c r="V43" s="259"/>
      <c r="W43" s="259"/>
      <c r="X43" s="259"/>
      <c r="Y43" s="259"/>
      <c r="Z43" s="23"/>
      <c r="AA43" s="23"/>
      <c r="AB43" s="23"/>
      <c r="AC43" s="259"/>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4583333333333" right="0.314583333333333" top="0.747916666666667" bottom="0.472222222222222" header="0.904861111111111" footer="0.236111111111111"/>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09" t="s">
        <v>126</v>
      </c>
      <c r="B1" s="248" t="s">
        <v>395</v>
      </c>
      <c r="C1" s="24"/>
      <c r="D1" s="24"/>
      <c r="E1" s="3"/>
      <c r="F1" s="3"/>
      <c r="G1" s="3"/>
      <c r="H1" s="3"/>
      <c r="I1" s="3"/>
      <c r="J1" s="3"/>
      <c r="K1" s="3"/>
      <c r="L1" s="3"/>
      <c r="M1" s="3"/>
      <c r="N1" s="3"/>
      <c r="O1" s="3"/>
      <c r="P1" s="3"/>
      <c r="Q1" s="315"/>
      <c r="R1" s="315"/>
      <c r="S1" s="315"/>
      <c r="T1" s="315"/>
      <c r="U1" s="315"/>
      <c r="V1" s="315"/>
      <c r="W1" s="315"/>
      <c r="X1" s="315"/>
      <c r="Y1" s="315"/>
      <c r="Z1" s="4"/>
      <c r="AA1" s="4"/>
      <c r="AB1" s="4"/>
      <c r="AC1" s="315"/>
    </row>
    <row r="2" ht="24.75" hidden="1" customHeight="1" spans="1:29">
      <c r="A2" s="260" t="s">
        <v>472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row>
    <row r="3" ht="24.75" customHeight="1" spans="1:29">
      <c r="A3" s="260" t="s">
        <v>473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298"/>
      <c r="C5" s="298"/>
      <c r="D5" s="298"/>
      <c r="E5" s="298"/>
      <c r="F5" s="298"/>
      <c r="G5" s="298"/>
      <c r="H5" s="298"/>
      <c r="I5" s="298"/>
      <c r="J5" s="298"/>
      <c r="K5" s="298"/>
      <c r="L5" s="298"/>
      <c r="M5" s="298"/>
      <c r="N5" s="298"/>
      <c r="O5" s="298"/>
      <c r="P5" s="298"/>
      <c r="Q5" s="298"/>
      <c r="R5" s="298"/>
      <c r="S5" s="298"/>
      <c r="T5" s="298"/>
      <c r="U5" s="298"/>
      <c r="V5" s="298"/>
      <c r="W5" s="298"/>
      <c r="X5" s="298"/>
      <c r="Y5" s="298"/>
      <c r="Z5" s="10"/>
      <c r="AA5" s="10"/>
      <c r="AB5" s="10"/>
      <c r="AC5" s="316" t="s">
        <v>159</v>
      </c>
    </row>
    <row r="6" ht="18" customHeight="1" spans="1:29">
      <c r="A6" s="262" t="s">
        <v>161</v>
      </c>
      <c r="B6" s="263" t="s">
        <v>424</v>
      </c>
      <c r="C6" s="291" t="s">
        <v>425</v>
      </c>
      <c r="D6" s="292"/>
      <c r="E6" s="292"/>
      <c r="F6" s="292"/>
      <c r="G6" s="268"/>
      <c r="H6" s="263" t="s">
        <v>426</v>
      </c>
      <c r="I6" s="263" t="s">
        <v>474</v>
      </c>
      <c r="J6" s="263" t="s">
        <v>475</v>
      </c>
      <c r="K6" s="263" t="s">
        <v>476</v>
      </c>
      <c r="L6" s="263" t="s">
        <v>477</v>
      </c>
      <c r="M6" s="262" t="s">
        <v>478</v>
      </c>
      <c r="N6" s="262"/>
      <c r="O6" s="262"/>
      <c r="P6" s="262"/>
      <c r="Q6" s="262" t="s">
        <v>479</v>
      </c>
      <c r="R6" s="262"/>
      <c r="S6" s="262"/>
      <c r="T6" s="262"/>
      <c r="U6" s="262" t="s">
        <v>480</v>
      </c>
      <c r="V6" s="262"/>
      <c r="W6" s="262"/>
      <c r="X6" s="262"/>
      <c r="Y6" s="30" t="s">
        <v>196</v>
      </c>
      <c r="Z6" s="238" t="s">
        <v>197</v>
      </c>
      <c r="AA6" s="31" t="s">
        <v>198</v>
      </c>
      <c r="AB6" s="282" t="s">
        <v>269</v>
      </c>
      <c r="AC6" s="262" t="s">
        <v>164</v>
      </c>
    </row>
    <row r="7" ht="18" customHeight="1" spans="1:29">
      <c r="A7" s="262"/>
      <c r="B7" s="263"/>
      <c r="C7" s="263" t="s">
        <v>434</v>
      </c>
      <c r="D7" s="263" t="s">
        <v>435</v>
      </c>
      <c r="E7" s="263" t="s">
        <v>436</v>
      </c>
      <c r="F7" s="263" t="s">
        <v>481</v>
      </c>
      <c r="G7" s="263" t="s">
        <v>482</v>
      </c>
      <c r="H7" s="263"/>
      <c r="I7" s="263"/>
      <c r="J7" s="263"/>
      <c r="K7" s="263"/>
      <c r="L7" s="263"/>
      <c r="M7" s="262" t="s">
        <v>483</v>
      </c>
      <c r="N7" s="262" t="s">
        <v>484</v>
      </c>
      <c r="O7" s="262" t="s">
        <v>485</v>
      </c>
      <c r="P7" s="262" t="s">
        <v>486</v>
      </c>
      <c r="Q7" s="262" t="s">
        <v>483</v>
      </c>
      <c r="R7" s="262" t="s">
        <v>484</v>
      </c>
      <c r="S7" s="262" t="s">
        <v>485</v>
      </c>
      <c r="T7" s="262" t="s">
        <v>486</v>
      </c>
      <c r="U7" s="262" t="s">
        <v>483</v>
      </c>
      <c r="V7" s="262" t="s">
        <v>484</v>
      </c>
      <c r="W7" s="262" t="s">
        <v>485</v>
      </c>
      <c r="X7" s="262" t="s">
        <v>486</v>
      </c>
      <c r="Y7" s="317"/>
      <c r="Z7" s="241"/>
      <c r="AA7" s="33" t="str">
        <f>IF(Z7-Y7&lt;&gt;0,Z7-Y7,IF(Y7&lt;&gt;0,0,""))</f>
        <v/>
      </c>
      <c r="AB7" s="283"/>
      <c r="AC7" s="262"/>
    </row>
    <row r="8" customHeight="1" spans="1:29">
      <c r="A8" s="269">
        <v>1</v>
      </c>
      <c r="B8" s="310"/>
      <c r="C8" s="311"/>
      <c r="D8" s="311"/>
      <c r="E8" s="311"/>
      <c r="F8" s="311"/>
      <c r="G8" s="311"/>
      <c r="H8" s="270"/>
      <c r="I8" s="270"/>
      <c r="J8" s="270"/>
      <c r="K8" s="270"/>
      <c r="L8" s="270"/>
      <c r="M8" s="270"/>
      <c r="N8" s="270"/>
      <c r="O8" s="270"/>
      <c r="P8" s="270"/>
      <c r="Q8" s="270"/>
      <c r="R8" s="270"/>
      <c r="S8" s="270"/>
      <c r="T8" s="270"/>
      <c r="U8" s="270"/>
      <c r="V8" s="270"/>
      <c r="W8" s="270"/>
      <c r="X8" s="270"/>
      <c r="Y8" s="113"/>
      <c r="Z8" s="224"/>
      <c r="AA8" s="39" t="str">
        <f t="shared" ref="AA8:AA28" si="0">IF(Z8-Y8&lt;&gt;0,Z8-Y8,IF(Y8&lt;&gt;0,0,""))</f>
        <v/>
      </c>
      <c r="AB8" s="56" t="str">
        <f t="shared" ref="AB8:AB28" si="1">IF(Y8=0,"",(Z8-Y8)/Y8*100)</f>
        <v/>
      </c>
      <c r="AC8" s="270"/>
    </row>
    <row r="9" customHeight="1" spans="1:29">
      <c r="A9" s="269">
        <v>2</v>
      </c>
      <c r="B9" s="270"/>
      <c r="C9" s="311"/>
      <c r="D9" s="311"/>
      <c r="E9" s="311"/>
      <c r="F9" s="311"/>
      <c r="G9" s="311"/>
      <c r="H9" s="270"/>
      <c r="I9" s="270"/>
      <c r="J9" s="270"/>
      <c r="K9" s="270"/>
      <c r="L9" s="270"/>
      <c r="M9" s="270"/>
      <c r="N9" s="270"/>
      <c r="O9" s="270"/>
      <c r="P9" s="270"/>
      <c r="Q9" s="270"/>
      <c r="R9" s="270"/>
      <c r="S9" s="270"/>
      <c r="T9" s="270"/>
      <c r="U9" s="270"/>
      <c r="V9" s="270"/>
      <c r="W9" s="270"/>
      <c r="X9" s="270"/>
      <c r="Y9" s="302"/>
      <c r="Z9" s="224"/>
      <c r="AA9" s="39" t="str">
        <f t="shared" si="0"/>
        <v/>
      </c>
      <c r="AB9" s="56" t="str">
        <f t="shared" si="1"/>
        <v/>
      </c>
      <c r="AC9" s="270"/>
    </row>
    <row r="10" customHeight="1" spans="1:29">
      <c r="A10" s="269"/>
      <c r="B10" s="270"/>
      <c r="C10" s="311"/>
      <c r="D10" s="311"/>
      <c r="E10" s="311"/>
      <c r="F10" s="311"/>
      <c r="G10" s="311"/>
      <c r="H10" s="270"/>
      <c r="I10" s="270"/>
      <c r="J10" s="270"/>
      <c r="K10" s="270"/>
      <c r="L10" s="270"/>
      <c r="M10" s="270"/>
      <c r="N10" s="270"/>
      <c r="O10" s="270"/>
      <c r="P10" s="270"/>
      <c r="Q10" s="270"/>
      <c r="R10" s="270"/>
      <c r="S10" s="270"/>
      <c r="T10" s="270"/>
      <c r="U10" s="270"/>
      <c r="V10" s="270"/>
      <c r="W10" s="270"/>
      <c r="X10" s="270"/>
      <c r="Y10" s="302"/>
      <c r="Z10" s="224"/>
      <c r="AA10" s="39" t="str">
        <f t="shared" si="0"/>
        <v/>
      </c>
      <c r="AB10" s="56" t="str">
        <f t="shared" si="1"/>
        <v/>
      </c>
      <c r="AC10" s="270"/>
    </row>
    <row r="11" customHeight="1" spans="1:29">
      <c r="A11" s="269"/>
      <c r="B11" s="270"/>
      <c r="C11" s="311"/>
      <c r="D11" s="311"/>
      <c r="E11" s="311"/>
      <c r="F11" s="311"/>
      <c r="G11" s="311"/>
      <c r="H11" s="270"/>
      <c r="I11" s="270"/>
      <c r="J11" s="270"/>
      <c r="K11" s="270"/>
      <c r="L11" s="270"/>
      <c r="M11" s="270"/>
      <c r="N11" s="270"/>
      <c r="O11" s="270"/>
      <c r="P11" s="270"/>
      <c r="Q11" s="270"/>
      <c r="R11" s="270"/>
      <c r="S11" s="270"/>
      <c r="T11" s="270"/>
      <c r="U11" s="270"/>
      <c r="V11" s="270"/>
      <c r="W11" s="270"/>
      <c r="X11" s="270"/>
      <c r="Y11" s="302"/>
      <c r="Z11" s="224"/>
      <c r="AA11" s="39" t="str">
        <f t="shared" si="0"/>
        <v/>
      </c>
      <c r="AB11" s="56" t="str">
        <f t="shared" si="1"/>
        <v/>
      </c>
      <c r="AC11" s="270"/>
    </row>
    <row r="12" customHeight="1" spans="1:29">
      <c r="A12" s="269"/>
      <c r="B12" s="270"/>
      <c r="C12" s="311"/>
      <c r="D12" s="311"/>
      <c r="E12" s="311"/>
      <c r="F12" s="311"/>
      <c r="G12" s="311"/>
      <c r="H12" s="270"/>
      <c r="I12" s="270"/>
      <c r="J12" s="270"/>
      <c r="K12" s="270"/>
      <c r="L12" s="270"/>
      <c r="M12" s="270"/>
      <c r="N12" s="270"/>
      <c r="O12" s="270"/>
      <c r="P12" s="270"/>
      <c r="Q12" s="270"/>
      <c r="R12" s="270"/>
      <c r="S12" s="270"/>
      <c r="T12" s="270"/>
      <c r="U12" s="270"/>
      <c r="V12" s="270"/>
      <c r="W12" s="270"/>
      <c r="X12" s="270"/>
      <c r="Y12" s="302"/>
      <c r="Z12" s="224"/>
      <c r="AA12" s="39" t="str">
        <f t="shared" si="0"/>
        <v/>
      </c>
      <c r="AB12" s="56" t="str">
        <f t="shared" si="1"/>
        <v/>
      </c>
      <c r="AC12" s="270"/>
    </row>
    <row r="13" customHeight="1" spans="1:29">
      <c r="A13" s="269"/>
      <c r="B13" s="270"/>
      <c r="C13" s="311"/>
      <c r="D13" s="311"/>
      <c r="E13" s="311"/>
      <c r="F13" s="311"/>
      <c r="G13" s="311"/>
      <c r="H13" s="270"/>
      <c r="I13" s="270"/>
      <c r="J13" s="270"/>
      <c r="K13" s="270"/>
      <c r="L13" s="270"/>
      <c r="M13" s="270"/>
      <c r="N13" s="270"/>
      <c r="O13" s="270"/>
      <c r="P13" s="270"/>
      <c r="Q13" s="270"/>
      <c r="R13" s="270"/>
      <c r="S13" s="270"/>
      <c r="T13" s="270"/>
      <c r="U13" s="270"/>
      <c r="V13" s="270"/>
      <c r="W13" s="270"/>
      <c r="X13" s="270"/>
      <c r="Y13" s="302"/>
      <c r="Z13" s="224"/>
      <c r="AA13" s="39" t="str">
        <f t="shared" si="0"/>
        <v/>
      </c>
      <c r="AB13" s="56" t="str">
        <f t="shared" si="1"/>
        <v/>
      </c>
      <c r="AC13" s="270"/>
    </row>
    <row r="14" customHeight="1" spans="1:29">
      <c r="A14" s="269"/>
      <c r="B14" s="270"/>
      <c r="C14" s="311"/>
      <c r="D14" s="311"/>
      <c r="E14" s="311"/>
      <c r="F14" s="311"/>
      <c r="G14" s="311"/>
      <c r="H14" s="270"/>
      <c r="I14" s="270"/>
      <c r="J14" s="270"/>
      <c r="K14" s="270"/>
      <c r="L14" s="270"/>
      <c r="M14" s="270"/>
      <c r="N14" s="270"/>
      <c r="O14" s="270"/>
      <c r="P14" s="270"/>
      <c r="Q14" s="270"/>
      <c r="R14" s="270"/>
      <c r="S14" s="270"/>
      <c r="T14" s="270"/>
      <c r="U14" s="270"/>
      <c r="V14" s="270"/>
      <c r="W14" s="270"/>
      <c r="X14" s="270"/>
      <c r="Y14" s="302"/>
      <c r="Z14" s="224"/>
      <c r="AA14" s="39" t="str">
        <f t="shared" si="0"/>
        <v/>
      </c>
      <c r="AB14" s="56" t="str">
        <f t="shared" si="1"/>
        <v/>
      </c>
      <c r="AC14" s="270"/>
    </row>
    <row r="15" customHeight="1" spans="1:29">
      <c r="A15" s="269"/>
      <c r="B15" s="270"/>
      <c r="C15" s="311"/>
      <c r="D15" s="311"/>
      <c r="E15" s="311"/>
      <c r="F15" s="311"/>
      <c r="G15" s="311"/>
      <c r="H15" s="270"/>
      <c r="I15" s="270"/>
      <c r="J15" s="270"/>
      <c r="K15" s="270"/>
      <c r="L15" s="270"/>
      <c r="M15" s="270"/>
      <c r="N15" s="270"/>
      <c r="O15" s="270"/>
      <c r="P15" s="270"/>
      <c r="Q15" s="270"/>
      <c r="R15" s="270"/>
      <c r="S15" s="270"/>
      <c r="T15" s="270"/>
      <c r="U15" s="270"/>
      <c r="V15" s="270"/>
      <c r="W15" s="270"/>
      <c r="X15" s="270"/>
      <c r="Y15" s="302"/>
      <c r="Z15" s="224"/>
      <c r="AA15" s="39" t="str">
        <f t="shared" si="0"/>
        <v/>
      </c>
      <c r="AB15" s="56" t="str">
        <f t="shared" si="1"/>
        <v/>
      </c>
      <c r="AC15" s="270"/>
    </row>
    <row r="16" customHeight="1" spans="1:29">
      <c r="A16" s="269"/>
      <c r="B16" s="270"/>
      <c r="C16" s="311"/>
      <c r="D16" s="311"/>
      <c r="E16" s="311"/>
      <c r="F16" s="311"/>
      <c r="G16" s="311"/>
      <c r="H16" s="270"/>
      <c r="I16" s="270"/>
      <c r="J16" s="270"/>
      <c r="K16" s="270"/>
      <c r="L16" s="270"/>
      <c r="M16" s="270"/>
      <c r="N16" s="270"/>
      <c r="O16" s="270"/>
      <c r="P16" s="270"/>
      <c r="Q16" s="270"/>
      <c r="R16" s="270"/>
      <c r="S16" s="270"/>
      <c r="T16" s="270"/>
      <c r="U16" s="270"/>
      <c r="V16" s="270"/>
      <c r="W16" s="270"/>
      <c r="X16" s="270"/>
      <c r="Y16" s="302"/>
      <c r="Z16" s="224"/>
      <c r="AA16" s="39" t="str">
        <f t="shared" si="0"/>
        <v/>
      </c>
      <c r="AB16" s="56" t="str">
        <f t="shared" si="1"/>
        <v/>
      </c>
      <c r="AC16" s="270"/>
    </row>
    <row r="17" customHeight="1" spans="1:29">
      <c r="A17" s="269"/>
      <c r="B17" s="270"/>
      <c r="C17" s="311"/>
      <c r="D17" s="311"/>
      <c r="E17" s="311"/>
      <c r="F17" s="311"/>
      <c r="G17" s="311"/>
      <c r="H17" s="270"/>
      <c r="I17" s="270"/>
      <c r="J17" s="270"/>
      <c r="K17" s="270"/>
      <c r="L17" s="270"/>
      <c r="M17" s="270"/>
      <c r="N17" s="270"/>
      <c r="O17" s="270"/>
      <c r="P17" s="270"/>
      <c r="Q17" s="270"/>
      <c r="R17" s="270"/>
      <c r="S17" s="270"/>
      <c r="T17" s="270"/>
      <c r="U17" s="270"/>
      <c r="V17" s="270"/>
      <c r="W17" s="270"/>
      <c r="X17" s="270"/>
      <c r="Y17" s="302"/>
      <c r="Z17" s="224"/>
      <c r="AA17" s="39" t="str">
        <f t="shared" si="0"/>
        <v/>
      </c>
      <c r="AB17" s="56" t="str">
        <f t="shared" si="1"/>
        <v/>
      </c>
      <c r="AC17" s="270"/>
    </row>
    <row r="18" customHeight="1" spans="1:29">
      <c r="A18" s="269"/>
      <c r="B18" s="270"/>
      <c r="C18" s="311"/>
      <c r="D18" s="311"/>
      <c r="E18" s="311"/>
      <c r="F18" s="311"/>
      <c r="G18" s="311"/>
      <c r="H18" s="270"/>
      <c r="I18" s="270"/>
      <c r="J18" s="270"/>
      <c r="K18" s="270"/>
      <c r="L18" s="270"/>
      <c r="M18" s="270"/>
      <c r="N18" s="270"/>
      <c r="O18" s="270"/>
      <c r="P18" s="270"/>
      <c r="Q18" s="270"/>
      <c r="R18" s="270"/>
      <c r="S18" s="270"/>
      <c r="T18" s="270"/>
      <c r="U18" s="270"/>
      <c r="V18" s="270"/>
      <c r="W18" s="270"/>
      <c r="X18" s="270"/>
      <c r="Y18" s="302"/>
      <c r="Z18" s="224"/>
      <c r="AA18" s="39" t="str">
        <f t="shared" si="0"/>
        <v/>
      </c>
      <c r="AB18" s="56" t="str">
        <f t="shared" si="1"/>
        <v/>
      </c>
      <c r="AC18" s="270"/>
    </row>
    <row r="19" customHeight="1" spans="1:29">
      <c r="A19" s="269"/>
      <c r="B19" s="270"/>
      <c r="C19" s="311"/>
      <c r="D19" s="311"/>
      <c r="E19" s="311"/>
      <c r="F19" s="311"/>
      <c r="G19" s="311"/>
      <c r="H19" s="270"/>
      <c r="I19" s="270"/>
      <c r="J19" s="270"/>
      <c r="K19" s="270"/>
      <c r="L19" s="270"/>
      <c r="M19" s="270"/>
      <c r="N19" s="270"/>
      <c r="O19" s="270"/>
      <c r="P19" s="270"/>
      <c r="Q19" s="270"/>
      <c r="R19" s="270"/>
      <c r="S19" s="270"/>
      <c r="T19" s="270"/>
      <c r="U19" s="270"/>
      <c r="V19" s="270"/>
      <c r="W19" s="270"/>
      <c r="X19" s="270"/>
      <c r="Y19" s="302"/>
      <c r="Z19" s="224"/>
      <c r="AA19" s="39" t="str">
        <f t="shared" si="0"/>
        <v/>
      </c>
      <c r="AB19" s="56" t="str">
        <f t="shared" si="1"/>
        <v/>
      </c>
      <c r="AC19" s="270"/>
    </row>
    <row r="20" customHeight="1" spans="1:29">
      <c r="A20" s="269"/>
      <c r="B20" s="270"/>
      <c r="C20" s="311"/>
      <c r="D20" s="311"/>
      <c r="E20" s="311"/>
      <c r="F20" s="311"/>
      <c r="G20" s="311"/>
      <c r="H20" s="270"/>
      <c r="I20" s="270"/>
      <c r="J20" s="270"/>
      <c r="K20" s="270"/>
      <c r="L20" s="270"/>
      <c r="M20" s="270"/>
      <c r="N20" s="270"/>
      <c r="O20" s="270"/>
      <c r="P20" s="270"/>
      <c r="Q20" s="270"/>
      <c r="R20" s="270"/>
      <c r="S20" s="270"/>
      <c r="T20" s="270"/>
      <c r="U20" s="270"/>
      <c r="V20" s="270"/>
      <c r="W20" s="270"/>
      <c r="X20" s="270"/>
      <c r="Y20" s="302"/>
      <c r="Z20" s="224"/>
      <c r="AA20" s="39" t="str">
        <f t="shared" si="0"/>
        <v/>
      </c>
      <c r="AB20" s="56" t="str">
        <f t="shared" si="1"/>
        <v/>
      </c>
      <c r="AC20" s="270"/>
    </row>
    <row r="21" customHeight="1" spans="1:29">
      <c r="A21" s="269"/>
      <c r="B21" s="270"/>
      <c r="C21" s="311"/>
      <c r="D21" s="311"/>
      <c r="E21" s="311"/>
      <c r="F21" s="311"/>
      <c r="G21" s="311"/>
      <c r="H21" s="270"/>
      <c r="I21" s="270"/>
      <c r="J21" s="270"/>
      <c r="K21" s="270"/>
      <c r="L21" s="270"/>
      <c r="M21" s="270"/>
      <c r="N21" s="270"/>
      <c r="O21" s="270"/>
      <c r="P21" s="270"/>
      <c r="Q21" s="270"/>
      <c r="R21" s="270"/>
      <c r="S21" s="270"/>
      <c r="T21" s="270"/>
      <c r="U21" s="270"/>
      <c r="V21" s="270"/>
      <c r="W21" s="270"/>
      <c r="X21" s="270"/>
      <c r="Y21" s="302"/>
      <c r="Z21" s="224"/>
      <c r="AA21" s="39" t="str">
        <f t="shared" si="0"/>
        <v/>
      </c>
      <c r="AB21" s="56" t="str">
        <f t="shared" si="1"/>
        <v/>
      </c>
      <c r="AC21" s="270"/>
    </row>
    <row r="22" customHeight="1" spans="1:29">
      <c r="A22" s="269"/>
      <c r="B22" s="270"/>
      <c r="C22" s="312"/>
      <c r="D22" s="312"/>
      <c r="E22" s="312"/>
      <c r="F22" s="312"/>
      <c r="G22" s="312"/>
      <c r="H22" s="270"/>
      <c r="I22" s="270"/>
      <c r="J22" s="270"/>
      <c r="K22" s="270"/>
      <c r="L22" s="270"/>
      <c r="M22" s="270"/>
      <c r="N22" s="270"/>
      <c r="O22" s="270"/>
      <c r="P22" s="270"/>
      <c r="Q22" s="270"/>
      <c r="R22" s="270"/>
      <c r="S22" s="270"/>
      <c r="T22" s="270"/>
      <c r="U22" s="270"/>
      <c r="V22" s="270"/>
      <c r="W22" s="270"/>
      <c r="X22" s="270"/>
      <c r="Y22" s="302"/>
      <c r="Z22" s="224"/>
      <c r="AA22" s="39" t="str">
        <f t="shared" si="0"/>
        <v/>
      </c>
      <c r="AB22" s="56" t="str">
        <f t="shared" si="1"/>
        <v/>
      </c>
      <c r="AC22" s="270"/>
    </row>
    <row r="23" customHeight="1" spans="1:29">
      <c r="A23" s="269"/>
      <c r="B23" s="270"/>
      <c r="C23" s="312"/>
      <c r="D23" s="312"/>
      <c r="E23" s="312"/>
      <c r="F23" s="312"/>
      <c r="G23" s="312"/>
      <c r="H23" s="270"/>
      <c r="I23" s="270"/>
      <c r="J23" s="270"/>
      <c r="K23" s="270"/>
      <c r="L23" s="270"/>
      <c r="M23" s="270"/>
      <c r="N23" s="270"/>
      <c r="O23" s="270"/>
      <c r="P23" s="270"/>
      <c r="Q23" s="270"/>
      <c r="R23" s="270"/>
      <c r="S23" s="270"/>
      <c r="T23" s="270"/>
      <c r="U23" s="270"/>
      <c r="V23" s="270"/>
      <c r="W23" s="270"/>
      <c r="X23" s="270"/>
      <c r="Y23" s="302"/>
      <c r="Z23" s="224"/>
      <c r="AA23" s="39" t="str">
        <f t="shared" si="0"/>
        <v/>
      </c>
      <c r="AB23" s="56" t="str">
        <f t="shared" si="1"/>
        <v/>
      </c>
      <c r="AC23" s="270"/>
    </row>
    <row r="24" customHeight="1" spans="1:29">
      <c r="A24" s="269"/>
      <c r="B24" s="270"/>
      <c r="C24" s="312"/>
      <c r="D24" s="312"/>
      <c r="E24" s="312"/>
      <c r="F24" s="312"/>
      <c r="G24" s="312"/>
      <c r="H24" s="270"/>
      <c r="I24" s="270"/>
      <c r="J24" s="270"/>
      <c r="K24" s="270"/>
      <c r="L24" s="270"/>
      <c r="M24" s="270"/>
      <c r="N24" s="270"/>
      <c r="O24" s="270"/>
      <c r="P24" s="270"/>
      <c r="Q24" s="270"/>
      <c r="R24" s="270"/>
      <c r="S24" s="270"/>
      <c r="T24" s="270"/>
      <c r="U24" s="270"/>
      <c r="V24" s="270"/>
      <c r="W24" s="270"/>
      <c r="X24" s="270"/>
      <c r="Y24" s="302"/>
      <c r="Z24" s="224"/>
      <c r="AA24" s="39" t="str">
        <f t="shared" si="0"/>
        <v/>
      </c>
      <c r="AB24" s="56" t="str">
        <f t="shared" si="1"/>
        <v/>
      </c>
      <c r="AC24" s="270"/>
    </row>
    <row r="25" customHeight="1" spans="1:29">
      <c r="A25" s="269"/>
      <c r="B25" s="270"/>
      <c r="C25" s="312"/>
      <c r="D25" s="312"/>
      <c r="E25" s="312"/>
      <c r="F25" s="312"/>
      <c r="G25" s="312"/>
      <c r="H25" s="270"/>
      <c r="I25" s="270"/>
      <c r="J25" s="270"/>
      <c r="K25" s="270"/>
      <c r="L25" s="270"/>
      <c r="M25" s="270"/>
      <c r="N25" s="270"/>
      <c r="O25" s="270"/>
      <c r="P25" s="270"/>
      <c r="Q25" s="270"/>
      <c r="R25" s="270"/>
      <c r="S25" s="270"/>
      <c r="T25" s="270"/>
      <c r="U25" s="270"/>
      <c r="V25" s="270"/>
      <c r="W25" s="270"/>
      <c r="X25" s="270"/>
      <c r="Y25" s="302"/>
      <c r="Z25" s="224"/>
      <c r="AA25" s="39" t="str">
        <f t="shared" si="0"/>
        <v/>
      </c>
      <c r="AB25" s="56" t="str">
        <f t="shared" si="1"/>
        <v/>
      </c>
      <c r="AC25" s="270"/>
    </row>
    <row r="26" customHeight="1" spans="1:29">
      <c r="A26" s="269"/>
      <c r="B26" s="270"/>
      <c r="C26" s="312"/>
      <c r="D26" s="312"/>
      <c r="E26" s="312"/>
      <c r="F26" s="312"/>
      <c r="G26" s="312"/>
      <c r="H26" s="270"/>
      <c r="I26" s="270"/>
      <c r="J26" s="270"/>
      <c r="K26" s="270"/>
      <c r="L26" s="270"/>
      <c r="M26" s="270"/>
      <c r="N26" s="270"/>
      <c r="O26" s="270"/>
      <c r="P26" s="270"/>
      <c r="Q26" s="270"/>
      <c r="R26" s="270"/>
      <c r="S26" s="270"/>
      <c r="T26" s="270"/>
      <c r="U26" s="270"/>
      <c r="V26" s="270"/>
      <c r="W26" s="270"/>
      <c r="X26" s="270"/>
      <c r="Y26" s="302"/>
      <c r="Z26" s="226"/>
      <c r="AA26" s="39" t="str">
        <f t="shared" si="0"/>
        <v/>
      </c>
      <c r="AB26" s="56" t="str">
        <f t="shared" si="1"/>
        <v/>
      </c>
      <c r="AC26" s="270"/>
    </row>
    <row r="27" customHeight="1" spans="1:29">
      <c r="A27" s="274"/>
      <c r="B27" s="275"/>
      <c r="C27" s="313"/>
      <c r="D27" s="313"/>
      <c r="E27" s="313"/>
      <c r="F27" s="313"/>
      <c r="G27" s="313"/>
      <c r="H27" s="275"/>
      <c r="I27" s="275"/>
      <c r="J27" s="275"/>
      <c r="K27" s="275"/>
      <c r="L27" s="275"/>
      <c r="M27" s="275"/>
      <c r="N27" s="275"/>
      <c r="O27" s="275"/>
      <c r="P27" s="275"/>
      <c r="Q27" s="275"/>
      <c r="R27" s="275"/>
      <c r="S27" s="275"/>
      <c r="T27" s="275"/>
      <c r="U27" s="275"/>
      <c r="V27" s="275"/>
      <c r="W27" s="275"/>
      <c r="X27" s="275"/>
      <c r="Y27" s="303"/>
      <c r="Z27" s="226"/>
      <c r="AA27" s="39" t="str">
        <f t="shared" si="0"/>
        <v/>
      </c>
      <c r="AB27" s="56" t="str">
        <f t="shared" si="1"/>
        <v/>
      </c>
      <c r="AC27" s="275"/>
    </row>
    <row r="28" customHeight="1" spans="1:29">
      <c r="A28" s="279" t="s">
        <v>460</v>
      </c>
      <c r="B28" s="269"/>
      <c r="C28" s="269"/>
      <c r="D28" s="269"/>
      <c r="E28" s="269"/>
      <c r="F28" s="269"/>
      <c r="G28" s="269"/>
      <c r="H28" s="269"/>
      <c r="I28" s="269"/>
      <c r="J28" s="269"/>
      <c r="K28" s="269"/>
      <c r="L28" s="269"/>
      <c r="M28" s="270"/>
      <c r="N28" s="270"/>
      <c r="O28" s="270"/>
      <c r="P28" s="270"/>
      <c r="Q28" s="270"/>
      <c r="R28" s="270"/>
      <c r="S28" s="270"/>
      <c r="T28" s="270"/>
      <c r="U28" s="270"/>
      <c r="V28" s="270"/>
      <c r="W28" s="270"/>
      <c r="X28" s="270"/>
      <c r="Y28" s="302"/>
      <c r="Z28" s="226">
        <f>SUM(Z8:Z27)</f>
        <v>0</v>
      </c>
      <c r="AA28" s="39" t="str">
        <f t="shared" si="0"/>
        <v/>
      </c>
      <c r="AB28" s="56" t="str">
        <f t="shared" si="1"/>
        <v/>
      </c>
      <c r="AC28" s="270"/>
    </row>
    <row r="29" customHeight="1" spans="1:29">
      <c r="A29" s="22" t="e">
        <f>#REF!&amp;#REF!</f>
        <v>#REF!</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3" t="e">
        <f>"评估人员："&amp;#REF!</f>
        <v>#REF!</v>
      </c>
      <c r="AA29" s="23"/>
      <c r="AB29" s="23"/>
      <c r="AC29" s="281"/>
    </row>
    <row r="30" customHeight="1" spans="1:29">
      <c r="A30" s="9" t="e">
        <f>CONCATENATE(#REF!,#REF!,#REF!,#REF!,#REF!,#REF!,#REF!)</f>
        <v>#REF!</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3"/>
      <c r="AA30" s="23"/>
      <c r="AB30" s="23"/>
      <c r="AC30" s="281"/>
    </row>
    <row r="31" customHeight="1" spans="1:29">
      <c r="A31" s="295"/>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3"/>
      <c r="AA31" s="23"/>
      <c r="AB31" s="23"/>
      <c r="AC31" s="281"/>
    </row>
    <row r="32" customHeight="1" spans="1:29">
      <c r="A32" s="296" t="s">
        <v>461</v>
      </c>
      <c r="B32" s="259"/>
      <c r="C32" s="259"/>
      <c r="D32" s="259"/>
      <c r="E32" s="259"/>
      <c r="F32" s="281"/>
      <c r="G32" s="281"/>
      <c r="H32" s="281"/>
      <c r="I32" s="281"/>
      <c r="J32" s="281"/>
      <c r="K32" s="281"/>
      <c r="L32" s="281"/>
      <c r="M32" s="281"/>
      <c r="N32" s="281"/>
      <c r="O32" s="314"/>
      <c r="P32" s="281"/>
      <c r="Q32" s="281"/>
      <c r="R32" s="281"/>
      <c r="S32" s="281"/>
      <c r="T32" s="281"/>
      <c r="U32" s="281"/>
      <c r="V32" s="281"/>
      <c r="W32" s="281"/>
      <c r="X32" s="281"/>
      <c r="Y32" s="281"/>
      <c r="Z32" s="23"/>
      <c r="AA32" s="23"/>
      <c r="AB32" s="23"/>
      <c r="AC32" s="281"/>
    </row>
    <row r="33" customHeight="1" spans="1:29">
      <c r="A33" s="297" t="s">
        <v>462</v>
      </c>
      <c r="B33" s="297"/>
      <c r="C33" s="259"/>
      <c r="D33" s="259"/>
      <c r="E33" s="259"/>
      <c r="F33" s="259"/>
      <c r="G33" s="259"/>
      <c r="H33" s="259"/>
      <c r="I33" s="259"/>
      <c r="J33" s="259"/>
      <c r="K33" s="259"/>
      <c r="L33" s="259"/>
      <c r="M33" s="259"/>
      <c r="N33" s="259"/>
      <c r="O33" s="300"/>
      <c r="P33" s="259"/>
      <c r="Q33" s="259"/>
      <c r="R33" s="259"/>
      <c r="S33" s="259"/>
      <c r="T33" s="259"/>
      <c r="U33" s="259"/>
      <c r="V33" s="259"/>
      <c r="W33" s="259"/>
      <c r="X33" s="259"/>
      <c r="Y33" s="259"/>
      <c r="Z33" s="23"/>
      <c r="AA33" s="23"/>
      <c r="AB33" s="23"/>
      <c r="AC33" s="259"/>
    </row>
    <row r="34" customHeight="1" spans="1:29">
      <c r="A34" s="297" t="s">
        <v>463</v>
      </c>
      <c r="B34" s="297"/>
      <c r="C34" s="259"/>
      <c r="D34" s="259"/>
      <c r="E34" s="259"/>
      <c r="F34" s="259"/>
      <c r="G34" s="259"/>
      <c r="H34" s="259"/>
      <c r="I34" s="259"/>
      <c r="J34" s="259"/>
      <c r="K34" s="259"/>
      <c r="L34" s="259"/>
      <c r="M34" s="259"/>
      <c r="N34" s="259"/>
      <c r="O34" s="300"/>
      <c r="P34" s="259"/>
      <c r="Q34" s="259"/>
      <c r="R34" s="259"/>
      <c r="S34" s="259"/>
      <c r="T34" s="259"/>
      <c r="U34" s="259"/>
      <c r="V34" s="259"/>
      <c r="W34" s="259"/>
      <c r="X34" s="259"/>
      <c r="Y34" s="259"/>
      <c r="Z34" s="23"/>
      <c r="AA34" s="23"/>
      <c r="AB34" s="23"/>
      <c r="AC34" s="259"/>
    </row>
    <row r="35" customHeight="1" spans="1:29">
      <c r="A35" s="297" t="s">
        <v>464</v>
      </c>
      <c r="B35" s="297"/>
      <c r="C35" s="259"/>
      <c r="D35" s="259"/>
      <c r="E35" s="259"/>
      <c r="F35" s="259"/>
      <c r="G35" s="259"/>
      <c r="H35" s="259"/>
      <c r="I35" s="259"/>
      <c r="J35" s="259"/>
      <c r="K35" s="259"/>
      <c r="L35" s="259"/>
      <c r="M35" s="259"/>
      <c r="N35" s="259"/>
      <c r="O35" s="300"/>
      <c r="P35" s="259"/>
      <c r="Q35" s="259"/>
      <c r="R35" s="259"/>
      <c r="S35" s="259"/>
      <c r="T35" s="259"/>
      <c r="U35" s="259"/>
      <c r="V35" s="259"/>
      <c r="W35" s="259"/>
      <c r="X35" s="259"/>
      <c r="Y35" s="259"/>
      <c r="Z35" s="23"/>
      <c r="AA35" s="23"/>
      <c r="AB35" s="23"/>
      <c r="AC35" s="259"/>
    </row>
    <row r="36" customHeight="1" spans="1:29">
      <c r="A36" s="297" t="s">
        <v>487</v>
      </c>
      <c r="B36" s="297"/>
      <c r="C36" s="259"/>
      <c r="D36" s="259"/>
      <c r="E36" s="259"/>
      <c r="F36" s="259"/>
      <c r="G36" s="259"/>
      <c r="H36" s="259"/>
      <c r="I36" s="259"/>
      <c r="J36" s="259"/>
      <c r="K36" s="259"/>
      <c r="L36" s="259"/>
      <c r="M36" s="259"/>
      <c r="N36" s="259"/>
      <c r="O36" s="300"/>
      <c r="P36" s="259"/>
      <c r="Q36" s="259"/>
      <c r="R36" s="259"/>
      <c r="S36" s="259"/>
      <c r="T36" s="259"/>
      <c r="U36" s="259"/>
      <c r="V36" s="259"/>
      <c r="W36" s="259"/>
      <c r="X36" s="259"/>
      <c r="Y36" s="259"/>
      <c r="Z36" s="23"/>
      <c r="AA36" s="23"/>
      <c r="AB36" s="23"/>
      <c r="AC36" s="259"/>
    </row>
    <row r="37" customHeight="1" spans="1:29">
      <c r="A37" s="297" t="s">
        <v>488</v>
      </c>
      <c r="B37" s="297"/>
      <c r="C37" s="259"/>
      <c r="D37" s="259"/>
      <c r="E37" s="259"/>
      <c r="F37" s="259"/>
      <c r="G37" s="259"/>
      <c r="H37" s="259"/>
      <c r="I37" s="259"/>
      <c r="J37" s="259"/>
      <c r="K37" s="259"/>
      <c r="L37" s="259"/>
      <c r="M37" s="259"/>
      <c r="N37" s="259"/>
      <c r="O37" s="300"/>
      <c r="P37" s="259"/>
      <c r="Q37" s="259"/>
      <c r="R37" s="259"/>
      <c r="S37" s="259"/>
      <c r="T37" s="259"/>
      <c r="U37" s="259"/>
      <c r="V37" s="259"/>
      <c r="W37" s="259"/>
      <c r="X37" s="259"/>
      <c r="Y37" s="259"/>
      <c r="Z37" s="23"/>
      <c r="AA37" s="23"/>
      <c r="AB37" s="23"/>
      <c r="AC37" s="259"/>
    </row>
    <row r="38" customHeight="1" spans="1:29">
      <c r="A38" s="297" t="s">
        <v>489</v>
      </c>
      <c r="B38" s="297"/>
      <c r="C38" s="259"/>
      <c r="D38" s="259"/>
      <c r="E38" s="259"/>
      <c r="F38" s="259"/>
      <c r="G38" s="259"/>
      <c r="H38" s="259"/>
      <c r="I38" s="259"/>
      <c r="J38" s="259"/>
      <c r="K38" s="259"/>
      <c r="L38" s="259"/>
      <c r="M38" s="259"/>
      <c r="N38" s="259"/>
      <c r="O38" s="300"/>
      <c r="P38" s="259"/>
      <c r="Q38" s="259"/>
      <c r="R38" s="259"/>
      <c r="S38" s="259"/>
      <c r="T38" s="259"/>
      <c r="U38" s="259"/>
      <c r="V38" s="259"/>
      <c r="W38" s="259"/>
      <c r="X38" s="259"/>
      <c r="Y38" s="259"/>
      <c r="Z38" s="23"/>
      <c r="AA38" s="23"/>
      <c r="AB38" s="23"/>
      <c r="AC38" s="259"/>
    </row>
    <row r="39" customHeight="1" spans="1:29">
      <c r="A39" s="297" t="s">
        <v>490</v>
      </c>
      <c r="B39" s="297"/>
      <c r="C39" s="259"/>
      <c r="D39" s="259"/>
      <c r="E39" s="259"/>
      <c r="F39" s="259"/>
      <c r="G39" s="259"/>
      <c r="H39" s="259"/>
      <c r="I39" s="259"/>
      <c r="J39" s="259"/>
      <c r="K39" s="259"/>
      <c r="L39" s="259"/>
      <c r="M39" s="259"/>
      <c r="N39" s="259"/>
      <c r="O39" s="300"/>
      <c r="P39" s="259"/>
      <c r="Q39" s="259"/>
      <c r="R39" s="259"/>
      <c r="S39" s="259"/>
      <c r="T39" s="259"/>
      <c r="U39" s="259"/>
      <c r="V39" s="259"/>
      <c r="W39" s="259"/>
      <c r="X39" s="259"/>
      <c r="Y39" s="259"/>
      <c r="Z39" s="23"/>
      <c r="AA39" s="23"/>
      <c r="AB39" s="23"/>
      <c r="AC39" s="259"/>
    </row>
    <row r="40" customHeight="1" spans="1:29">
      <c r="A40" s="297" t="s">
        <v>491</v>
      </c>
      <c r="B40" s="297"/>
      <c r="C40" s="259"/>
      <c r="D40" s="259"/>
      <c r="E40" s="259"/>
      <c r="F40" s="259"/>
      <c r="G40" s="259"/>
      <c r="H40" s="259"/>
      <c r="I40" s="259"/>
      <c r="J40" s="259"/>
      <c r="K40" s="259"/>
      <c r="L40" s="259"/>
      <c r="M40" s="259"/>
      <c r="N40" s="259"/>
      <c r="O40" s="300"/>
      <c r="P40" s="259"/>
      <c r="Q40" s="259"/>
      <c r="R40" s="259"/>
      <c r="S40" s="259"/>
      <c r="T40" s="259"/>
      <c r="U40" s="259"/>
      <c r="V40" s="259"/>
      <c r="W40" s="259"/>
      <c r="X40" s="259"/>
      <c r="Y40" s="259"/>
      <c r="Z40" s="23"/>
      <c r="AA40" s="23"/>
      <c r="AB40" s="23"/>
      <c r="AC40" s="259"/>
    </row>
    <row r="41" customHeight="1" spans="1:29">
      <c r="A41" s="297" t="s">
        <v>492</v>
      </c>
      <c r="B41" s="297"/>
      <c r="C41" s="259"/>
      <c r="D41" s="259"/>
      <c r="E41" s="259"/>
      <c r="F41" s="259"/>
      <c r="G41" s="259"/>
      <c r="H41" s="259"/>
      <c r="I41" s="259"/>
      <c r="J41" s="259"/>
      <c r="K41" s="259"/>
      <c r="L41" s="259"/>
      <c r="M41" s="259"/>
      <c r="N41" s="259"/>
      <c r="O41" s="300"/>
      <c r="P41" s="259"/>
      <c r="Q41" s="259"/>
      <c r="R41" s="259"/>
      <c r="S41" s="259"/>
      <c r="T41" s="259"/>
      <c r="U41" s="259"/>
      <c r="V41" s="259"/>
      <c r="W41" s="259"/>
      <c r="X41" s="259"/>
      <c r="Y41" s="259"/>
      <c r="Z41" s="23"/>
      <c r="AA41" s="23"/>
      <c r="AB41" s="23"/>
      <c r="AC41" s="259"/>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2222222222222" header="0.865972222222222" footer="0.236111111111111"/>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48"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61"/>
      <c r="E5" s="261"/>
      <c r="F5" s="261"/>
      <c r="G5" s="10"/>
      <c r="H5" s="10"/>
      <c r="I5" s="10"/>
      <c r="J5" s="10"/>
      <c r="K5" s="10"/>
      <c r="L5" s="11" t="s">
        <v>159</v>
      </c>
    </row>
    <row r="6" ht="18" customHeight="1" spans="1:12">
      <c r="A6" s="12" t="s">
        <v>161</v>
      </c>
      <c r="B6" s="12" t="s">
        <v>411</v>
      </c>
      <c r="C6" s="78" t="s">
        <v>400</v>
      </c>
      <c r="D6" s="29" t="s">
        <v>196</v>
      </c>
      <c r="E6" s="29"/>
      <c r="F6" s="30"/>
      <c r="G6" s="284" t="s">
        <v>401</v>
      </c>
      <c r="H6" s="12" t="s">
        <v>197</v>
      </c>
      <c r="I6" s="12"/>
      <c r="J6" s="12" t="s">
        <v>198</v>
      </c>
      <c r="K6" s="78" t="s">
        <v>269</v>
      </c>
      <c r="L6" s="12" t="s">
        <v>164</v>
      </c>
    </row>
    <row r="7" ht="18" customHeight="1" spans="1:12">
      <c r="A7" s="12"/>
      <c r="B7" s="12"/>
      <c r="C7" s="79"/>
      <c r="D7" s="32" t="s">
        <v>405</v>
      </c>
      <c r="E7" s="12" t="s">
        <v>406</v>
      </c>
      <c r="F7" s="12" t="s">
        <v>407</v>
      </c>
      <c r="G7" s="284"/>
      <c r="H7" s="12" t="s">
        <v>408</v>
      </c>
      <c r="I7" s="12" t="s">
        <v>407</v>
      </c>
      <c r="J7" s="12"/>
      <c r="K7" s="79"/>
      <c r="L7" s="12"/>
    </row>
    <row r="8" customHeight="1" spans="1:12">
      <c r="A8" s="74"/>
      <c r="B8" s="253"/>
      <c r="C8" s="81"/>
      <c r="D8" s="82"/>
      <c r="E8" s="17" t="str">
        <f>IF(D8=0,"",F8/D8)</f>
        <v/>
      </c>
      <c r="F8" s="83"/>
      <c r="G8" s="257"/>
      <c r="H8" s="17"/>
      <c r="I8" s="17"/>
      <c r="J8" s="39" t="str">
        <f>IF(I8-F8&lt;&gt;0,I8-F8,IF(F8&lt;&gt;0,0,""))</f>
        <v/>
      </c>
      <c r="K8" s="56" t="str">
        <f>IF(F8=0,"",(I8-F8)/F8*100)</f>
        <v/>
      </c>
      <c r="L8" s="253"/>
    </row>
    <row r="9" customHeight="1" spans="1:12">
      <c r="A9" s="14"/>
      <c r="B9" s="15"/>
      <c r="C9" s="18"/>
      <c r="D9" s="308"/>
      <c r="E9" s="17" t="str">
        <f t="shared" ref="E9:E26" si="0">IF(D9=0,"",F9/D9)</f>
        <v/>
      </c>
      <c r="F9" s="85"/>
      <c r="G9" s="257"/>
      <c r="H9" s="17"/>
      <c r="I9" s="17"/>
      <c r="J9" s="39" t="str">
        <f t="shared" ref="J9:J28" si="1">IF(I9-F9&lt;&gt;0,I9-F9,IF(F9&lt;&gt;0,0,""))</f>
        <v/>
      </c>
      <c r="K9" s="56" t="str">
        <f t="shared" ref="K9:K28" si="2">IF(F9=0,"",(I9-F9)/F9*100)</f>
        <v/>
      </c>
      <c r="L9" s="253"/>
    </row>
    <row r="10" customHeight="1" spans="1:12">
      <c r="A10" s="14"/>
      <c r="B10" s="15"/>
      <c r="C10" s="18"/>
      <c r="D10" s="308"/>
      <c r="E10" s="17" t="str">
        <f t="shared" si="0"/>
        <v/>
      </c>
      <c r="F10" s="85"/>
      <c r="G10" s="257"/>
      <c r="H10" s="17"/>
      <c r="I10" s="17"/>
      <c r="J10" s="39" t="str">
        <f t="shared" si="1"/>
        <v/>
      </c>
      <c r="K10" s="56" t="str">
        <f t="shared" si="2"/>
        <v/>
      </c>
      <c r="L10" s="253"/>
    </row>
    <row r="11" customHeight="1" spans="1:12">
      <c r="A11" s="14"/>
      <c r="B11" s="15"/>
      <c r="C11" s="18"/>
      <c r="D11" s="308"/>
      <c r="E11" s="17" t="str">
        <f t="shared" si="0"/>
        <v/>
      </c>
      <c r="F11" s="85"/>
      <c r="G11" s="257"/>
      <c r="H11" s="17"/>
      <c r="I11" s="17"/>
      <c r="J11" s="39" t="str">
        <f t="shared" si="1"/>
        <v/>
      </c>
      <c r="K11" s="56" t="str">
        <f t="shared" si="2"/>
        <v/>
      </c>
      <c r="L11" s="253"/>
    </row>
    <row r="12" customHeight="1" spans="1:12">
      <c r="A12" s="14"/>
      <c r="B12" s="15"/>
      <c r="C12" s="18"/>
      <c r="D12" s="308"/>
      <c r="E12" s="17" t="str">
        <f t="shared" si="0"/>
        <v/>
      </c>
      <c r="F12" s="85"/>
      <c r="G12" s="257"/>
      <c r="H12" s="17"/>
      <c r="I12" s="17"/>
      <c r="J12" s="39" t="str">
        <f t="shared" si="1"/>
        <v/>
      </c>
      <c r="K12" s="56" t="str">
        <f t="shared" si="2"/>
        <v/>
      </c>
      <c r="L12" s="253"/>
    </row>
    <row r="13" customHeight="1" spans="1:12">
      <c r="A13" s="14"/>
      <c r="B13" s="15"/>
      <c r="C13" s="18"/>
      <c r="D13" s="308"/>
      <c r="E13" s="17" t="str">
        <f t="shared" si="0"/>
        <v/>
      </c>
      <c r="F13" s="85"/>
      <c r="G13" s="257"/>
      <c r="H13" s="17"/>
      <c r="I13" s="17"/>
      <c r="J13" s="39" t="str">
        <f t="shared" si="1"/>
        <v/>
      </c>
      <c r="K13" s="56" t="str">
        <f t="shared" si="2"/>
        <v/>
      </c>
      <c r="L13" s="253"/>
    </row>
    <row r="14" customHeight="1" spans="1:12">
      <c r="A14" s="14"/>
      <c r="B14" s="15"/>
      <c r="C14" s="18"/>
      <c r="D14" s="308"/>
      <c r="E14" s="17" t="str">
        <f t="shared" si="0"/>
        <v/>
      </c>
      <c r="F14" s="85"/>
      <c r="G14" s="257"/>
      <c r="H14" s="17"/>
      <c r="I14" s="17"/>
      <c r="J14" s="39" t="str">
        <f t="shared" si="1"/>
        <v/>
      </c>
      <c r="K14" s="56" t="str">
        <f t="shared" si="2"/>
        <v/>
      </c>
      <c r="L14" s="253"/>
    </row>
    <row r="15" customHeight="1" spans="1:12">
      <c r="A15" s="14"/>
      <c r="B15" s="15"/>
      <c r="C15" s="18"/>
      <c r="D15" s="308"/>
      <c r="E15" s="17" t="str">
        <f t="shared" si="0"/>
        <v/>
      </c>
      <c r="F15" s="85"/>
      <c r="G15" s="257"/>
      <c r="H15" s="17"/>
      <c r="I15" s="17"/>
      <c r="J15" s="39" t="str">
        <f t="shared" si="1"/>
        <v/>
      </c>
      <c r="K15" s="56" t="str">
        <f t="shared" si="2"/>
        <v/>
      </c>
      <c r="L15" s="253"/>
    </row>
    <row r="16" customHeight="1" spans="1:12">
      <c r="A16" s="14"/>
      <c r="B16" s="15"/>
      <c r="C16" s="18"/>
      <c r="D16" s="308"/>
      <c r="E16" s="17" t="str">
        <f t="shared" si="0"/>
        <v/>
      </c>
      <c r="F16" s="85"/>
      <c r="G16" s="257"/>
      <c r="H16" s="17"/>
      <c r="I16" s="17"/>
      <c r="J16" s="39" t="str">
        <f t="shared" si="1"/>
        <v/>
      </c>
      <c r="K16" s="56" t="str">
        <f t="shared" si="2"/>
        <v/>
      </c>
      <c r="L16" s="253"/>
    </row>
    <row r="17" customHeight="1" spans="1:12">
      <c r="A17" s="14"/>
      <c r="B17" s="15"/>
      <c r="C17" s="18"/>
      <c r="D17" s="308"/>
      <c r="E17" s="17" t="str">
        <f t="shared" si="0"/>
        <v/>
      </c>
      <c r="F17" s="85"/>
      <c r="G17" s="257"/>
      <c r="H17" s="17"/>
      <c r="I17" s="17"/>
      <c r="J17" s="39" t="str">
        <f t="shared" si="1"/>
        <v/>
      </c>
      <c r="K17" s="56" t="str">
        <f t="shared" si="2"/>
        <v/>
      </c>
      <c r="L17" s="253"/>
    </row>
    <row r="18" customHeight="1" spans="1:12">
      <c r="A18" s="14"/>
      <c r="B18" s="15"/>
      <c r="C18" s="18"/>
      <c r="D18" s="308"/>
      <c r="E18" s="17" t="str">
        <f t="shared" si="0"/>
        <v/>
      </c>
      <c r="F18" s="85"/>
      <c r="G18" s="257"/>
      <c r="H18" s="17"/>
      <c r="I18" s="17"/>
      <c r="J18" s="39" t="str">
        <f t="shared" si="1"/>
        <v/>
      </c>
      <c r="K18" s="56" t="str">
        <f t="shared" si="2"/>
        <v/>
      </c>
      <c r="L18" s="253"/>
    </row>
    <row r="19" customHeight="1" spans="1:12">
      <c r="A19" s="14"/>
      <c r="B19" s="15"/>
      <c r="C19" s="18"/>
      <c r="D19" s="308"/>
      <c r="E19" s="17" t="str">
        <f t="shared" si="0"/>
        <v/>
      </c>
      <c r="F19" s="85"/>
      <c r="G19" s="257"/>
      <c r="H19" s="17"/>
      <c r="I19" s="17"/>
      <c r="J19" s="39" t="str">
        <f t="shared" si="1"/>
        <v/>
      </c>
      <c r="K19" s="56" t="str">
        <f t="shared" si="2"/>
        <v/>
      </c>
      <c r="L19" s="253"/>
    </row>
    <row r="20" customHeight="1" spans="1:12">
      <c r="A20" s="14"/>
      <c r="B20" s="15"/>
      <c r="C20" s="18"/>
      <c r="D20" s="308"/>
      <c r="E20" s="17" t="str">
        <f t="shared" si="0"/>
        <v/>
      </c>
      <c r="F20" s="85"/>
      <c r="G20" s="257"/>
      <c r="H20" s="17"/>
      <c r="I20" s="17"/>
      <c r="J20" s="39" t="str">
        <f t="shared" si="1"/>
        <v/>
      </c>
      <c r="K20" s="56" t="str">
        <f t="shared" si="2"/>
        <v/>
      </c>
      <c r="L20" s="253"/>
    </row>
    <row r="21" customHeight="1" spans="1:12">
      <c r="A21" s="14"/>
      <c r="B21" s="15"/>
      <c r="C21" s="18"/>
      <c r="D21" s="308"/>
      <c r="E21" s="17" t="str">
        <f t="shared" si="0"/>
        <v/>
      </c>
      <c r="F21" s="85"/>
      <c r="G21" s="257"/>
      <c r="H21" s="17"/>
      <c r="I21" s="17"/>
      <c r="J21" s="39" t="str">
        <f t="shared" si="1"/>
        <v/>
      </c>
      <c r="K21" s="56" t="str">
        <f t="shared" si="2"/>
        <v/>
      </c>
      <c r="L21" s="253"/>
    </row>
    <row r="22" customHeight="1" spans="1:12">
      <c r="A22" s="14"/>
      <c r="B22" s="15"/>
      <c r="C22" s="18"/>
      <c r="D22" s="308"/>
      <c r="E22" s="17" t="str">
        <f t="shared" si="0"/>
        <v/>
      </c>
      <c r="F22" s="85"/>
      <c r="G22" s="257"/>
      <c r="H22" s="17"/>
      <c r="I22" s="17"/>
      <c r="J22" s="39" t="str">
        <f t="shared" si="1"/>
        <v/>
      </c>
      <c r="K22" s="56" t="str">
        <f t="shared" si="2"/>
        <v/>
      </c>
      <c r="L22" s="253"/>
    </row>
    <row r="23" customHeight="1" spans="1:12">
      <c r="A23" s="14"/>
      <c r="B23" s="15"/>
      <c r="C23" s="18"/>
      <c r="D23" s="308"/>
      <c r="E23" s="17" t="str">
        <f t="shared" si="0"/>
        <v/>
      </c>
      <c r="F23" s="85"/>
      <c r="G23" s="257"/>
      <c r="H23" s="17"/>
      <c r="I23" s="17"/>
      <c r="J23" s="39" t="str">
        <f t="shared" si="1"/>
        <v/>
      </c>
      <c r="K23" s="56" t="str">
        <f t="shared" si="2"/>
        <v/>
      </c>
      <c r="L23" s="253"/>
    </row>
    <row r="24" customHeight="1" spans="1:12">
      <c r="A24" s="14"/>
      <c r="B24" s="15"/>
      <c r="C24" s="18"/>
      <c r="D24" s="308"/>
      <c r="E24" s="17" t="str">
        <f t="shared" si="0"/>
        <v/>
      </c>
      <c r="F24" s="85"/>
      <c r="G24" s="257"/>
      <c r="H24" s="17"/>
      <c r="I24" s="17"/>
      <c r="J24" s="39" t="str">
        <f t="shared" si="1"/>
        <v/>
      </c>
      <c r="K24" s="56" t="str">
        <f t="shared" si="2"/>
        <v/>
      </c>
      <c r="L24" s="253"/>
    </row>
    <row r="25" customHeight="1" spans="1:12">
      <c r="A25" s="14"/>
      <c r="B25" s="15"/>
      <c r="C25" s="18"/>
      <c r="D25" s="308"/>
      <c r="E25" s="17" t="str">
        <f t="shared" si="0"/>
        <v/>
      </c>
      <c r="F25" s="85"/>
      <c r="G25" s="257"/>
      <c r="H25" s="17"/>
      <c r="I25" s="17"/>
      <c r="J25" s="39" t="str">
        <f t="shared" si="1"/>
        <v/>
      </c>
      <c r="K25" s="56" t="str">
        <f t="shared" si="2"/>
        <v/>
      </c>
      <c r="L25" s="253"/>
    </row>
    <row r="26" customHeight="1" spans="1:12">
      <c r="A26" s="14"/>
      <c r="B26" s="15"/>
      <c r="C26" s="18"/>
      <c r="D26" s="308"/>
      <c r="E26" s="17" t="str">
        <f t="shared" si="0"/>
        <v/>
      </c>
      <c r="F26" s="85"/>
      <c r="G26" s="257"/>
      <c r="H26" s="17"/>
      <c r="I26" s="17"/>
      <c r="J26" s="39" t="str">
        <f t="shared" si="1"/>
        <v/>
      </c>
      <c r="K26" s="56" t="str">
        <f t="shared" si="2"/>
        <v/>
      </c>
      <c r="L26" s="253"/>
    </row>
    <row r="27" customHeight="1" spans="1:12">
      <c r="A27" s="14"/>
      <c r="B27" s="15"/>
      <c r="C27" s="18"/>
      <c r="D27" s="308"/>
      <c r="E27" s="85"/>
      <c r="F27" s="85"/>
      <c r="G27" s="257"/>
      <c r="H27" s="17"/>
      <c r="I27" s="17"/>
      <c r="J27" s="39" t="str">
        <f t="shared" si="1"/>
        <v/>
      </c>
      <c r="K27" s="56" t="str">
        <f t="shared" si="2"/>
        <v/>
      </c>
      <c r="L27" s="253"/>
    </row>
    <row r="28" customHeight="1" spans="1:12">
      <c r="A28" s="20" t="s">
        <v>329</v>
      </c>
      <c r="B28" s="21"/>
      <c r="C28" s="18"/>
      <c r="D28" s="86"/>
      <c r="E28" s="17"/>
      <c r="F28" s="17">
        <f>SUM(F8:F27)</f>
        <v>0</v>
      </c>
      <c r="G28" s="257"/>
      <c r="H28" s="17"/>
      <c r="I28" s="17">
        <f>SUM(I8:I27)</f>
        <v>0</v>
      </c>
      <c r="J28" s="39" t="str">
        <f t="shared" si="1"/>
        <v/>
      </c>
      <c r="K28" s="56" t="str">
        <f t="shared" si="2"/>
        <v/>
      </c>
      <c r="L28" s="253"/>
    </row>
    <row r="29" customHeight="1" spans="1:12">
      <c r="A29" s="22" t="e">
        <f>#REF!&amp;#REF!</f>
        <v>#REF!</v>
      </c>
      <c r="B29" s="9"/>
      <c r="C29" s="9"/>
      <c r="D29" s="254"/>
      <c r="E29" s="8"/>
      <c r="F29" s="8"/>
      <c r="G29" s="23"/>
      <c r="H29" s="23" t="e">
        <f>"评估人员："&amp;#REF!</f>
        <v>#REF!</v>
      </c>
      <c r="I29" s="23"/>
      <c r="J29" s="23"/>
      <c r="K29" s="23"/>
      <c r="L29" s="9"/>
    </row>
    <row r="30" customHeight="1" spans="1:12">
      <c r="A30" s="9" t="e">
        <f>CONCATENATE(#REF!,#REF!,#REF!,#REF!,#REF!,#REF!,#REF!)</f>
        <v>#REF!</v>
      </c>
      <c r="B30" s="9"/>
      <c r="C30" s="9"/>
      <c r="D30" s="254"/>
      <c r="E30" s="254"/>
      <c r="F30" s="254"/>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861111111111" header="1.00972222222222" footer="0.319444444444444"/>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290"/>
      <c r="D1" s="290"/>
      <c r="E1" s="290"/>
      <c r="F1" s="290"/>
      <c r="G1" s="290"/>
      <c r="H1" s="259"/>
      <c r="I1" s="259"/>
      <c r="J1" s="259"/>
      <c r="K1" s="259"/>
      <c r="L1" s="259"/>
      <c r="M1" s="259"/>
      <c r="N1" s="259"/>
      <c r="O1" s="259"/>
      <c r="P1" s="259"/>
      <c r="Q1" s="259"/>
      <c r="R1" s="259"/>
      <c r="S1" s="259"/>
      <c r="T1" s="259"/>
      <c r="U1" s="259"/>
      <c r="V1" s="259"/>
      <c r="W1" s="259"/>
      <c r="X1" s="259"/>
      <c r="Y1" s="259"/>
      <c r="Z1" s="259"/>
      <c r="AA1" s="259"/>
      <c r="AB1" s="259"/>
      <c r="AC1" s="4"/>
      <c r="AD1" s="4"/>
      <c r="AE1" s="4"/>
      <c r="AF1" s="259"/>
    </row>
    <row r="2" ht="24.75" hidden="1" customHeight="1" spans="1:32">
      <c r="A2" s="260" t="s">
        <v>495</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row>
    <row r="3" ht="24.75" customHeight="1" spans="1:32">
      <c r="A3" s="260" t="s">
        <v>496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61"/>
      <c r="E5" s="261"/>
      <c r="F5" s="261"/>
      <c r="G5" s="261"/>
      <c r="H5" s="261"/>
      <c r="I5" s="9"/>
      <c r="J5" s="261"/>
      <c r="K5" s="261"/>
      <c r="L5" s="261"/>
      <c r="M5" s="259"/>
      <c r="N5" s="298"/>
      <c r="O5" s="298"/>
      <c r="P5" s="298"/>
      <c r="Q5" s="298"/>
      <c r="R5" s="298"/>
      <c r="S5" s="298"/>
      <c r="T5" s="298"/>
      <c r="U5" s="298"/>
      <c r="V5" s="298"/>
      <c r="W5" s="298"/>
      <c r="X5" s="298"/>
      <c r="Y5" s="298"/>
      <c r="Z5" s="298"/>
      <c r="AA5" s="298"/>
      <c r="AB5" s="298"/>
      <c r="AC5" s="10"/>
      <c r="AD5" s="10"/>
      <c r="AE5" s="10"/>
      <c r="AF5" s="11" t="s">
        <v>159</v>
      </c>
    </row>
    <row r="6" ht="18" customHeight="1" spans="1:32">
      <c r="A6" s="262" t="s">
        <v>161</v>
      </c>
      <c r="B6" s="263" t="s">
        <v>424</v>
      </c>
      <c r="C6" s="291" t="s">
        <v>425</v>
      </c>
      <c r="D6" s="292"/>
      <c r="E6" s="292"/>
      <c r="F6" s="268"/>
      <c r="G6" s="263" t="s">
        <v>426</v>
      </c>
      <c r="H6" s="263" t="s">
        <v>497</v>
      </c>
      <c r="I6" s="263" t="s">
        <v>498</v>
      </c>
      <c r="J6" s="263" t="s">
        <v>499</v>
      </c>
      <c r="K6" s="263" t="s">
        <v>500</v>
      </c>
      <c r="L6" s="263" t="s">
        <v>501</v>
      </c>
      <c r="M6" s="263" t="s">
        <v>502</v>
      </c>
      <c r="N6" s="263" t="s">
        <v>503</v>
      </c>
      <c r="O6" s="263" t="s">
        <v>504</v>
      </c>
      <c r="P6" s="263" t="s">
        <v>505</v>
      </c>
      <c r="Q6" s="292" t="s">
        <v>433</v>
      </c>
      <c r="R6" s="292"/>
      <c r="S6" s="292"/>
      <c r="T6" s="292"/>
      <c r="U6" s="292"/>
      <c r="V6" s="292"/>
      <c r="W6" s="292"/>
      <c r="X6" s="292"/>
      <c r="Y6" s="292"/>
      <c r="Z6" s="292"/>
      <c r="AA6" s="292"/>
      <c r="AB6" s="268"/>
      <c r="AC6" s="238" t="s">
        <v>197</v>
      </c>
      <c r="AD6" s="31" t="s">
        <v>198</v>
      </c>
      <c r="AE6" s="282" t="s">
        <v>269</v>
      </c>
      <c r="AF6" s="262" t="s">
        <v>164</v>
      </c>
    </row>
    <row r="7" ht="22.5" customHeight="1" spans="1:32">
      <c r="A7" s="262"/>
      <c r="B7" s="263"/>
      <c r="C7" s="263" t="s">
        <v>434</v>
      </c>
      <c r="D7" s="263" t="s">
        <v>435</v>
      </c>
      <c r="E7" s="263" t="s">
        <v>436</v>
      </c>
      <c r="F7" s="263" t="s">
        <v>482</v>
      </c>
      <c r="G7" s="263"/>
      <c r="H7" s="263"/>
      <c r="I7" s="263"/>
      <c r="J7" s="263"/>
      <c r="K7" s="263"/>
      <c r="L7" s="263"/>
      <c r="M7" s="263"/>
      <c r="N7" s="263"/>
      <c r="O7" s="263"/>
      <c r="P7" s="263"/>
      <c r="Q7" s="301" t="s">
        <v>438</v>
      </c>
      <c r="R7" s="263" t="s">
        <v>439</v>
      </c>
      <c r="S7" s="263" t="s">
        <v>440</v>
      </c>
      <c r="T7" s="263" t="s">
        <v>441</v>
      </c>
      <c r="U7" s="263" t="s">
        <v>442</v>
      </c>
      <c r="V7" s="263" t="s">
        <v>443</v>
      </c>
      <c r="W7" s="263" t="s">
        <v>444</v>
      </c>
      <c r="X7" s="263" t="s">
        <v>445</v>
      </c>
      <c r="Y7" s="263" t="s">
        <v>446</v>
      </c>
      <c r="Z7" s="263" t="s">
        <v>447</v>
      </c>
      <c r="AA7" s="263" t="s">
        <v>448</v>
      </c>
      <c r="AB7" s="262" t="s">
        <v>407</v>
      </c>
      <c r="AC7" s="241"/>
      <c r="AD7" s="33" t="e">
        <f>IF(AC7-AB7&lt;&gt;0,AC7-AB7,IF(AB7&lt;&gt;0,0,""))</f>
        <v>#VALUE!</v>
      </c>
      <c r="AE7" s="283"/>
      <c r="AF7" s="262"/>
    </row>
    <row r="8" customHeight="1" spans="1:32">
      <c r="A8" s="269">
        <v>1</v>
      </c>
      <c r="B8" s="270" t="s">
        <v>449</v>
      </c>
      <c r="C8" s="279"/>
      <c r="D8" s="269"/>
      <c r="E8" s="269"/>
      <c r="F8" s="269"/>
      <c r="G8" s="269"/>
      <c r="H8" s="270"/>
      <c r="I8" s="270"/>
      <c r="J8" s="270"/>
      <c r="K8" s="270"/>
      <c r="L8" s="270"/>
      <c r="M8" s="270"/>
      <c r="N8" s="270"/>
      <c r="O8" s="270"/>
      <c r="P8" s="270"/>
      <c r="Q8" s="302"/>
      <c r="R8" s="270"/>
      <c r="S8" s="270"/>
      <c r="T8" s="270"/>
      <c r="U8" s="270"/>
      <c r="V8" s="270"/>
      <c r="W8" s="270"/>
      <c r="X8" s="270"/>
      <c r="Y8" s="270"/>
      <c r="Z8" s="305"/>
      <c r="AA8" s="305"/>
      <c r="AB8" s="305"/>
      <c r="AC8" s="224"/>
      <c r="AD8" s="39" t="str">
        <f t="shared" ref="AD8:AD28" si="0">IF(AC8-AB8&lt;&gt;0,AC8-AB8,IF(AB8&lt;&gt;0,0,""))</f>
        <v/>
      </c>
      <c r="AE8" s="56" t="str">
        <f t="shared" ref="AE8:AE28" si="1">IF(AB8=0,"",(AC8-AB8)/AB8*100)</f>
        <v/>
      </c>
      <c r="AF8" s="270"/>
    </row>
    <row r="9" customHeight="1" spans="1:32">
      <c r="A9" s="269"/>
      <c r="B9" s="270" t="s">
        <v>450</v>
      </c>
      <c r="C9" s="269"/>
      <c r="D9" s="269"/>
      <c r="E9" s="269"/>
      <c r="F9" s="269"/>
      <c r="G9" s="269"/>
      <c r="H9" s="270"/>
      <c r="I9" s="270"/>
      <c r="J9" s="270"/>
      <c r="K9" s="270"/>
      <c r="L9" s="270"/>
      <c r="M9" s="270"/>
      <c r="N9" s="270"/>
      <c r="O9" s="270"/>
      <c r="P9" s="270"/>
      <c r="Q9" s="302"/>
      <c r="R9" s="270"/>
      <c r="S9" s="270"/>
      <c r="T9" s="270"/>
      <c r="U9" s="270"/>
      <c r="V9" s="270"/>
      <c r="W9" s="270"/>
      <c r="X9" s="270"/>
      <c r="Y9" s="270"/>
      <c r="Z9" s="305"/>
      <c r="AA9" s="305"/>
      <c r="AB9" s="305"/>
      <c r="AC9" s="224"/>
      <c r="AD9" s="39" t="str">
        <f t="shared" si="0"/>
        <v/>
      </c>
      <c r="AE9" s="56" t="str">
        <f t="shared" si="1"/>
        <v/>
      </c>
      <c r="AF9" s="270"/>
    </row>
    <row r="10" customHeight="1" spans="1:32">
      <c r="A10" s="269"/>
      <c r="B10" s="270" t="s">
        <v>451</v>
      </c>
      <c r="C10" s="269"/>
      <c r="D10" s="269"/>
      <c r="E10" s="269"/>
      <c r="F10" s="269"/>
      <c r="G10" s="269"/>
      <c r="H10" s="270"/>
      <c r="I10" s="270"/>
      <c r="J10" s="270"/>
      <c r="K10" s="270"/>
      <c r="L10" s="270"/>
      <c r="M10" s="270"/>
      <c r="N10" s="270"/>
      <c r="O10" s="270"/>
      <c r="P10" s="270"/>
      <c r="Q10" s="302"/>
      <c r="R10" s="270"/>
      <c r="S10" s="270"/>
      <c r="T10" s="270"/>
      <c r="U10" s="270"/>
      <c r="V10" s="270"/>
      <c r="W10" s="270"/>
      <c r="X10" s="270"/>
      <c r="Y10" s="270"/>
      <c r="Z10" s="305"/>
      <c r="AA10" s="305"/>
      <c r="AB10" s="305"/>
      <c r="AC10" s="224"/>
      <c r="AD10" s="39" t="str">
        <f t="shared" si="0"/>
        <v/>
      </c>
      <c r="AE10" s="56" t="str">
        <f t="shared" si="1"/>
        <v/>
      </c>
      <c r="AF10" s="270"/>
    </row>
    <row r="11" customHeight="1" spans="1:32">
      <c r="A11" s="269"/>
      <c r="B11" s="270" t="s">
        <v>452</v>
      </c>
      <c r="C11" s="269"/>
      <c r="D11" s="269"/>
      <c r="E11" s="269"/>
      <c r="F11" s="269"/>
      <c r="G11" s="269"/>
      <c r="H11" s="270"/>
      <c r="I11" s="270"/>
      <c r="J11" s="270"/>
      <c r="K11" s="270"/>
      <c r="L11" s="270"/>
      <c r="M11" s="270"/>
      <c r="N11" s="270"/>
      <c r="O11" s="270"/>
      <c r="P11" s="270"/>
      <c r="Q11" s="302"/>
      <c r="R11" s="270"/>
      <c r="S11" s="270"/>
      <c r="T11" s="270"/>
      <c r="U11" s="270"/>
      <c r="V11" s="270"/>
      <c r="W11" s="270"/>
      <c r="X11" s="270"/>
      <c r="Y11" s="270"/>
      <c r="Z11" s="305"/>
      <c r="AA11" s="305"/>
      <c r="AB11" s="305"/>
      <c r="AC11" s="224"/>
      <c r="AD11" s="39" t="str">
        <f t="shared" si="0"/>
        <v/>
      </c>
      <c r="AE11" s="56" t="str">
        <f t="shared" si="1"/>
        <v/>
      </c>
      <c r="AF11" s="270"/>
    </row>
    <row r="12" customHeight="1" spans="1:32">
      <c r="A12" s="269"/>
      <c r="B12" s="270" t="s">
        <v>453</v>
      </c>
      <c r="C12" s="269"/>
      <c r="D12" s="269"/>
      <c r="E12" s="269"/>
      <c r="F12" s="269"/>
      <c r="G12" s="269"/>
      <c r="H12" s="270"/>
      <c r="I12" s="270"/>
      <c r="J12" s="270"/>
      <c r="K12" s="270"/>
      <c r="L12" s="270"/>
      <c r="M12" s="270"/>
      <c r="N12" s="270"/>
      <c r="O12" s="270"/>
      <c r="P12" s="270"/>
      <c r="Q12" s="302"/>
      <c r="R12" s="270"/>
      <c r="S12" s="270"/>
      <c r="T12" s="270"/>
      <c r="U12" s="270"/>
      <c r="V12" s="270"/>
      <c r="W12" s="270"/>
      <c r="X12" s="270"/>
      <c r="Y12" s="270"/>
      <c r="Z12" s="305"/>
      <c r="AA12" s="305"/>
      <c r="AB12" s="305"/>
      <c r="AC12" s="224"/>
      <c r="AD12" s="39" t="str">
        <f t="shared" si="0"/>
        <v/>
      </c>
      <c r="AE12" s="56" t="str">
        <f t="shared" si="1"/>
        <v/>
      </c>
      <c r="AF12" s="270"/>
    </row>
    <row r="13" customHeight="1" spans="1:32">
      <c r="A13" s="269"/>
      <c r="B13" s="270" t="s">
        <v>454</v>
      </c>
      <c r="C13" s="269"/>
      <c r="D13" s="269"/>
      <c r="E13" s="269"/>
      <c r="F13" s="269"/>
      <c r="G13" s="269"/>
      <c r="H13" s="270"/>
      <c r="I13" s="270"/>
      <c r="J13" s="270"/>
      <c r="K13" s="270"/>
      <c r="L13" s="270"/>
      <c r="M13" s="270"/>
      <c r="N13" s="270"/>
      <c r="O13" s="270"/>
      <c r="P13" s="270"/>
      <c r="Q13" s="302"/>
      <c r="R13" s="270"/>
      <c r="S13" s="270"/>
      <c r="T13" s="270"/>
      <c r="U13" s="270"/>
      <c r="V13" s="270"/>
      <c r="W13" s="270"/>
      <c r="X13" s="270"/>
      <c r="Y13" s="270"/>
      <c r="Z13" s="305"/>
      <c r="AA13" s="305"/>
      <c r="AB13" s="305"/>
      <c r="AC13" s="224"/>
      <c r="AD13" s="39" t="str">
        <f t="shared" si="0"/>
        <v/>
      </c>
      <c r="AE13" s="56" t="str">
        <f t="shared" si="1"/>
        <v/>
      </c>
      <c r="AF13" s="270"/>
    </row>
    <row r="14" customHeight="1" spans="1:32">
      <c r="A14" s="269"/>
      <c r="B14" s="270" t="s">
        <v>455</v>
      </c>
      <c r="C14" s="269"/>
      <c r="D14" s="269"/>
      <c r="E14" s="269"/>
      <c r="F14" s="269"/>
      <c r="G14" s="269"/>
      <c r="H14" s="270"/>
      <c r="I14" s="270"/>
      <c r="J14" s="270"/>
      <c r="K14" s="270"/>
      <c r="L14" s="270"/>
      <c r="M14" s="270"/>
      <c r="N14" s="270"/>
      <c r="O14" s="270"/>
      <c r="P14" s="270"/>
      <c r="Q14" s="302"/>
      <c r="R14" s="270"/>
      <c r="S14" s="270"/>
      <c r="T14" s="270"/>
      <c r="U14" s="270"/>
      <c r="V14" s="270"/>
      <c r="W14" s="270"/>
      <c r="X14" s="270"/>
      <c r="Y14" s="270"/>
      <c r="Z14" s="305"/>
      <c r="AA14" s="305"/>
      <c r="AB14" s="305"/>
      <c r="AC14" s="224"/>
      <c r="AD14" s="39" t="str">
        <f t="shared" si="0"/>
        <v/>
      </c>
      <c r="AE14" s="56" t="str">
        <f t="shared" si="1"/>
        <v/>
      </c>
      <c r="AF14" s="270"/>
    </row>
    <row r="15" customHeight="1" spans="1:32">
      <c r="A15" s="269"/>
      <c r="B15" s="270" t="s">
        <v>456</v>
      </c>
      <c r="C15" s="269"/>
      <c r="D15" s="269"/>
      <c r="E15" s="269"/>
      <c r="F15" s="269"/>
      <c r="G15" s="269"/>
      <c r="H15" s="270"/>
      <c r="I15" s="270"/>
      <c r="J15" s="270"/>
      <c r="K15" s="270"/>
      <c r="L15" s="270"/>
      <c r="M15" s="270"/>
      <c r="N15" s="270"/>
      <c r="O15" s="270"/>
      <c r="P15" s="270"/>
      <c r="Q15" s="302"/>
      <c r="R15" s="270"/>
      <c r="S15" s="270"/>
      <c r="T15" s="270"/>
      <c r="U15" s="270"/>
      <c r="V15" s="270"/>
      <c r="W15" s="270"/>
      <c r="X15" s="270"/>
      <c r="Y15" s="270"/>
      <c r="Z15" s="305"/>
      <c r="AA15" s="305"/>
      <c r="AB15" s="305"/>
      <c r="AC15" s="224"/>
      <c r="AD15" s="39" t="str">
        <f t="shared" si="0"/>
        <v/>
      </c>
      <c r="AE15" s="56" t="str">
        <f t="shared" si="1"/>
        <v/>
      </c>
      <c r="AF15" s="270"/>
    </row>
    <row r="16" customHeight="1" spans="1:32">
      <c r="A16" s="269"/>
      <c r="B16" s="270" t="s">
        <v>457</v>
      </c>
      <c r="C16" s="269"/>
      <c r="D16" s="269"/>
      <c r="E16" s="269"/>
      <c r="F16" s="269"/>
      <c r="G16" s="269"/>
      <c r="H16" s="270"/>
      <c r="I16" s="270"/>
      <c r="J16" s="270"/>
      <c r="K16" s="270"/>
      <c r="L16" s="270"/>
      <c r="M16" s="270"/>
      <c r="N16" s="270"/>
      <c r="O16" s="270"/>
      <c r="P16" s="270"/>
      <c r="Q16" s="302"/>
      <c r="R16" s="270"/>
      <c r="S16" s="270"/>
      <c r="T16" s="270"/>
      <c r="U16" s="270"/>
      <c r="V16" s="270"/>
      <c r="W16" s="270"/>
      <c r="X16" s="270"/>
      <c r="Y16" s="270"/>
      <c r="Z16" s="305"/>
      <c r="AA16" s="305"/>
      <c r="AB16" s="305"/>
      <c r="AC16" s="224"/>
      <c r="AD16" s="39" t="str">
        <f t="shared" si="0"/>
        <v/>
      </c>
      <c r="AE16" s="56" t="str">
        <f t="shared" si="1"/>
        <v/>
      </c>
      <c r="AF16" s="270"/>
    </row>
    <row r="17" customHeight="1" spans="1:32">
      <c r="A17" s="269"/>
      <c r="B17" s="270" t="s">
        <v>451</v>
      </c>
      <c r="C17" s="269"/>
      <c r="D17" s="269"/>
      <c r="E17" s="269"/>
      <c r="F17" s="269"/>
      <c r="G17" s="269"/>
      <c r="H17" s="270"/>
      <c r="I17" s="270"/>
      <c r="J17" s="270"/>
      <c r="K17" s="270"/>
      <c r="L17" s="270"/>
      <c r="M17" s="270"/>
      <c r="N17" s="270"/>
      <c r="O17" s="270"/>
      <c r="P17" s="270"/>
      <c r="Q17" s="302"/>
      <c r="R17" s="270"/>
      <c r="S17" s="270"/>
      <c r="T17" s="270"/>
      <c r="U17" s="270"/>
      <c r="V17" s="270"/>
      <c r="W17" s="270"/>
      <c r="X17" s="270"/>
      <c r="Y17" s="270"/>
      <c r="Z17" s="305"/>
      <c r="AA17" s="305"/>
      <c r="AB17" s="305"/>
      <c r="AC17" s="224"/>
      <c r="AD17" s="39" t="str">
        <f t="shared" si="0"/>
        <v/>
      </c>
      <c r="AE17" s="56" t="str">
        <f t="shared" si="1"/>
        <v/>
      </c>
      <c r="AF17" s="270"/>
    </row>
    <row r="18" customHeight="1" spans="1:32">
      <c r="A18" s="269"/>
      <c r="B18" s="270" t="s">
        <v>452</v>
      </c>
      <c r="C18" s="269"/>
      <c r="D18" s="269"/>
      <c r="E18" s="269"/>
      <c r="F18" s="269"/>
      <c r="G18" s="269"/>
      <c r="H18" s="270"/>
      <c r="I18" s="270"/>
      <c r="J18" s="270"/>
      <c r="K18" s="270"/>
      <c r="L18" s="270"/>
      <c r="M18" s="270"/>
      <c r="N18" s="270"/>
      <c r="O18" s="270"/>
      <c r="P18" s="270"/>
      <c r="Q18" s="302"/>
      <c r="R18" s="270"/>
      <c r="S18" s="270"/>
      <c r="T18" s="270"/>
      <c r="U18" s="270"/>
      <c r="V18" s="270"/>
      <c r="W18" s="270"/>
      <c r="X18" s="270"/>
      <c r="Y18" s="270"/>
      <c r="Z18" s="305"/>
      <c r="AA18" s="305"/>
      <c r="AB18" s="305"/>
      <c r="AC18" s="224"/>
      <c r="AD18" s="39" t="str">
        <f t="shared" si="0"/>
        <v/>
      </c>
      <c r="AE18" s="56" t="str">
        <f t="shared" si="1"/>
        <v/>
      </c>
      <c r="AF18" s="270"/>
    </row>
    <row r="19" customHeight="1" spans="1:32">
      <c r="A19" s="269"/>
      <c r="B19" s="270" t="s">
        <v>453</v>
      </c>
      <c r="C19" s="269"/>
      <c r="D19" s="269"/>
      <c r="E19" s="269"/>
      <c r="F19" s="269"/>
      <c r="G19" s="269"/>
      <c r="H19" s="270"/>
      <c r="I19" s="270"/>
      <c r="J19" s="270"/>
      <c r="K19" s="270"/>
      <c r="L19" s="270"/>
      <c r="M19" s="270"/>
      <c r="N19" s="270"/>
      <c r="O19" s="270"/>
      <c r="P19" s="270"/>
      <c r="Q19" s="302"/>
      <c r="R19" s="270"/>
      <c r="S19" s="270"/>
      <c r="T19" s="270"/>
      <c r="U19" s="270"/>
      <c r="V19" s="270"/>
      <c r="W19" s="270"/>
      <c r="X19" s="270"/>
      <c r="Y19" s="270"/>
      <c r="Z19" s="305"/>
      <c r="AA19" s="305"/>
      <c r="AB19" s="305"/>
      <c r="AC19" s="224"/>
      <c r="AD19" s="39" t="str">
        <f t="shared" si="0"/>
        <v/>
      </c>
      <c r="AE19" s="56" t="str">
        <f t="shared" si="1"/>
        <v/>
      </c>
      <c r="AF19" s="270"/>
    </row>
    <row r="20" customHeight="1" spans="1:32">
      <c r="A20" s="269"/>
      <c r="B20" s="270" t="s">
        <v>454</v>
      </c>
      <c r="C20" s="269"/>
      <c r="D20" s="269"/>
      <c r="E20" s="269"/>
      <c r="F20" s="269"/>
      <c r="G20" s="269"/>
      <c r="H20" s="270"/>
      <c r="I20" s="270"/>
      <c r="J20" s="270"/>
      <c r="K20" s="270"/>
      <c r="L20" s="270"/>
      <c r="M20" s="270"/>
      <c r="N20" s="270"/>
      <c r="O20" s="270"/>
      <c r="P20" s="270"/>
      <c r="Q20" s="302"/>
      <c r="R20" s="270"/>
      <c r="S20" s="270"/>
      <c r="T20" s="270"/>
      <c r="U20" s="270"/>
      <c r="V20" s="270"/>
      <c r="W20" s="270"/>
      <c r="X20" s="270"/>
      <c r="Y20" s="270"/>
      <c r="Z20" s="305"/>
      <c r="AA20" s="305"/>
      <c r="AB20" s="305"/>
      <c r="AC20" s="224"/>
      <c r="AD20" s="39" t="str">
        <f t="shared" si="0"/>
        <v/>
      </c>
      <c r="AE20" s="56" t="str">
        <f t="shared" si="1"/>
        <v/>
      </c>
      <c r="AF20" s="270"/>
    </row>
    <row r="21" customHeight="1" spans="1:32">
      <c r="A21" s="269"/>
      <c r="B21" s="270" t="s">
        <v>455</v>
      </c>
      <c r="C21" s="269"/>
      <c r="D21" s="269"/>
      <c r="E21" s="269"/>
      <c r="F21" s="269"/>
      <c r="G21" s="269"/>
      <c r="H21" s="270"/>
      <c r="I21" s="270"/>
      <c r="J21" s="270"/>
      <c r="K21" s="270"/>
      <c r="L21" s="270"/>
      <c r="M21" s="270"/>
      <c r="N21" s="270"/>
      <c r="O21" s="270"/>
      <c r="P21" s="270"/>
      <c r="Q21" s="302"/>
      <c r="R21" s="270"/>
      <c r="S21" s="270"/>
      <c r="T21" s="270"/>
      <c r="U21" s="270"/>
      <c r="V21" s="270"/>
      <c r="W21" s="270"/>
      <c r="X21" s="270"/>
      <c r="Y21" s="270"/>
      <c r="Z21" s="305"/>
      <c r="AA21" s="305"/>
      <c r="AB21" s="305"/>
      <c r="AC21" s="224"/>
      <c r="AD21" s="39" t="str">
        <f t="shared" si="0"/>
        <v/>
      </c>
      <c r="AE21" s="56" t="str">
        <f t="shared" si="1"/>
        <v/>
      </c>
      <c r="AF21" s="270"/>
    </row>
    <row r="22" customHeight="1" spans="1:32">
      <c r="A22" s="269"/>
      <c r="B22" s="270" t="s">
        <v>456</v>
      </c>
      <c r="C22" s="269"/>
      <c r="D22" s="269"/>
      <c r="E22" s="269"/>
      <c r="F22" s="269"/>
      <c r="G22" s="269"/>
      <c r="H22" s="270"/>
      <c r="I22" s="270"/>
      <c r="J22" s="270"/>
      <c r="K22" s="270"/>
      <c r="L22" s="270"/>
      <c r="M22" s="270"/>
      <c r="N22" s="270"/>
      <c r="O22" s="270"/>
      <c r="P22" s="270"/>
      <c r="Q22" s="302"/>
      <c r="R22" s="270"/>
      <c r="S22" s="270"/>
      <c r="T22" s="270"/>
      <c r="U22" s="270"/>
      <c r="V22" s="270"/>
      <c r="W22" s="270"/>
      <c r="X22" s="270"/>
      <c r="Y22" s="270"/>
      <c r="Z22" s="305"/>
      <c r="AA22" s="305"/>
      <c r="AB22" s="305"/>
      <c r="AC22" s="224"/>
      <c r="AD22" s="39" t="str">
        <f t="shared" si="0"/>
        <v/>
      </c>
      <c r="AE22" s="56" t="str">
        <f t="shared" si="1"/>
        <v/>
      </c>
      <c r="AF22" s="270"/>
    </row>
    <row r="23" customHeight="1" spans="1:32">
      <c r="A23" s="269"/>
      <c r="B23" s="270" t="s">
        <v>458</v>
      </c>
      <c r="C23" s="269"/>
      <c r="D23" s="269"/>
      <c r="E23" s="269"/>
      <c r="F23" s="269"/>
      <c r="G23" s="269"/>
      <c r="H23" s="270"/>
      <c r="I23" s="270"/>
      <c r="J23" s="270"/>
      <c r="K23" s="270"/>
      <c r="L23" s="270"/>
      <c r="M23" s="270"/>
      <c r="N23" s="270"/>
      <c r="O23" s="270"/>
      <c r="P23" s="270"/>
      <c r="Q23" s="302"/>
      <c r="R23" s="270"/>
      <c r="S23" s="270"/>
      <c r="T23" s="270"/>
      <c r="U23" s="270"/>
      <c r="V23" s="270"/>
      <c r="W23" s="270"/>
      <c r="X23" s="270"/>
      <c r="Y23" s="270"/>
      <c r="Z23" s="305"/>
      <c r="AA23" s="305"/>
      <c r="AB23" s="305"/>
      <c r="AC23" s="224"/>
      <c r="AD23" s="39" t="str">
        <f t="shared" si="0"/>
        <v/>
      </c>
      <c r="AE23" s="56" t="str">
        <f t="shared" si="1"/>
        <v/>
      </c>
      <c r="AF23" s="270"/>
    </row>
    <row r="24" customHeight="1" spans="1:32">
      <c r="A24" s="269"/>
      <c r="B24" s="270" t="s">
        <v>459</v>
      </c>
      <c r="C24" s="269"/>
      <c r="D24" s="269"/>
      <c r="E24" s="269"/>
      <c r="F24" s="269"/>
      <c r="G24" s="269"/>
      <c r="H24" s="270"/>
      <c r="I24" s="270"/>
      <c r="J24" s="270"/>
      <c r="K24" s="270"/>
      <c r="L24" s="270"/>
      <c r="M24" s="270"/>
      <c r="N24" s="270"/>
      <c r="O24" s="270"/>
      <c r="P24" s="270"/>
      <c r="Q24" s="302"/>
      <c r="R24" s="270"/>
      <c r="S24" s="270"/>
      <c r="T24" s="270"/>
      <c r="U24" s="270"/>
      <c r="V24" s="270"/>
      <c r="W24" s="270"/>
      <c r="X24" s="270"/>
      <c r="Y24" s="270"/>
      <c r="Z24" s="305"/>
      <c r="AA24" s="305"/>
      <c r="AB24" s="305"/>
      <c r="AC24" s="224"/>
      <c r="AD24" s="39" t="str">
        <f t="shared" si="0"/>
        <v/>
      </c>
      <c r="AE24" s="56" t="str">
        <f t="shared" si="1"/>
        <v/>
      </c>
      <c r="AF24" s="270"/>
    </row>
    <row r="25" customHeight="1" spans="1:32">
      <c r="A25" s="269"/>
      <c r="B25" s="270" t="s">
        <v>450</v>
      </c>
      <c r="C25" s="269"/>
      <c r="D25" s="269"/>
      <c r="E25" s="269"/>
      <c r="F25" s="269"/>
      <c r="G25" s="269"/>
      <c r="H25" s="270"/>
      <c r="I25" s="270"/>
      <c r="J25" s="270"/>
      <c r="K25" s="270"/>
      <c r="L25" s="270"/>
      <c r="M25" s="270"/>
      <c r="N25" s="270"/>
      <c r="O25" s="270"/>
      <c r="P25" s="270"/>
      <c r="Q25" s="302"/>
      <c r="R25" s="270"/>
      <c r="S25" s="270"/>
      <c r="T25" s="270"/>
      <c r="U25" s="270"/>
      <c r="V25" s="270"/>
      <c r="W25" s="270"/>
      <c r="X25" s="270"/>
      <c r="Y25" s="270"/>
      <c r="Z25" s="305"/>
      <c r="AA25" s="305"/>
      <c r="AB25" s="305"/>
      <c r="AC25" s="224"/>
      <c r="AD25" s="39" t="str">
        <f t="shared" si="0"/>
        <v/>
      </c>
      <c r="AE25" s="56" t="str">
        <f t="shared" si="1"/>
        <v/>
      </c>
      <c r="AF25" s="270"/>
    </row>
    <row r="26" customHeight="1" spans="1:32">
      <c r="A26" s="269"/>
      <c r="B26" s="270" t="s">
        <v>458</v>
      </c>
      <c r="C26" s="269"/>
      <c r="D26" s="269"/>
      <c r="E26" s="269"/>
      <c r="F26" s="269"/>
      <c r="G26" s="269"/>
      <c r="H26" s="270"/>
      <c r="I26" s="270"/>
      <c r="J26" s="270"/>
      <c r="K26" s="270"/>
      <c r="L26" s="270"/>
      <c r="M26" s="270"/>
      <c r="N26" s="270"/>
      <c r="O26" s="270"/>
      <c r="P26" s="270"/>
      <c r="Q26" s="302"/>
      <c r="R26" s="270"/>
      <c r="S26" s="270"/>
      <c r="T26" s="270"/>
      <c r="U26" s="270"/>
      <c r="V26" s="270"/>
      <c r="W26" s="270"/>
      <c r="X26" s="270"/>
      <c r="Y26" s="270"/>
      <c r="Z26" s="305"/>
      <c r="AA26" s="305"/>
      <c r="AB26" s="305"/>
      <c r="AC26" s="226"/>
      <c r="AD26" s="39" t="str">
        <f t="shared" si="0"/>
        <v/>
      </c>
      <c r="AE26" s="56" t="str">
        <f t="shared" si="1"/>
        <v/>
      </c>
      <c r="AF26" s="270"/>
    </row>
    <row r="27" customHeight="1" spans="1:32">
      <c r="A27" s="274"/>
      <c r="B27" s="275"/>
      <c r="C27" s="274"/>
      <c r="D27" s="274"/>
      <c r="E27" s="274"/>
      <c r="F27" s="274"/>
      <c r="G27" s="274"/>
      <c r="H27" s="275"/>
      <c r="I27" s="275"/>
      <c r="J27" s="275"/>
      <c r="K27" s="275"/>
      <c r="L27" s="275"/>
      <c r="M27" s="275"/>
      <c r="N27" s="275"/>
      <c r="O27" s="275"/>
      <c r="P27" s="275"/>
      <c r="Q27" s="303"/>
      <c r="R27" s="275"/>
      <c r="S27" s="275"/>
      <c r="T27" s="275"/>
      <c r="U27" s="275"/>
      <c r="V27" s="275"/>
      <c r="W27" s="275"/>
      <c r="X27" s="275"/>
      <c r="Y27" s="275"/>
      <c r="Z27" s="306"/>
      <c r="AA27" s="306"/>
      <c r="AB27" s="306"/>
      <c r="AC27" s="226"/>
      <c r="AD27" s="39" t="str">
        <f t="shared" si="0"/>
        <v/>
      </c>
      <c r="AE27" s="56" t="str">
        <f t="shared" si="1"/>
        <v/>
      </c>
      <c r="AF27" s="275"/>
    </row>
    <row r="28" customHeight="1" spans="1:32">
      <c r="A28" s="293" t="s">
        <v>506</v>
      </c>
      <c r="B28" s="294"/>
      <c r="C28" s="294"/>
      <c r="D28" s="294"/>
      <c r="E28" s="294"/>
      <c r="F28" s="294"/>
      <c r="G28" s="294"/>
      <c r="H28" s="294"/>
      <c r="I28" s="294"/>
      <c r="J28" s="294"/>
      <c r="K28" s="294"/>
      <c r="L28" s="294"/>
      <c r="M28" s="294"/>
      <c r="N28" s="294"/>
      <c r="O28" s="294"/>
      <c r="P28" s="294"/>
      <c r="Q28" s="272">
        <f t="shared" ref="Q28:AC28" si="2">SUM(Q8:Q27)</f>
        <v>0</v>
      </c>
      <c r="R28" s="304">
        <f t="shared" si="2"/>
        <v>0</v>
      </c>
      <c r="S28" s="304">
        <f t="shared" si="2"/>
        <v>0</v>
      </c>
      <c r="T28" s="304">
        <f t="shared" si="2"/>
        <v>0</v>
      </c>
      <c r="U28" s="304">
        <f t="shared" si="2"/>
        <v>0</v>
      </c>
      <c r="V28" s="304">
        <f t="shared" si="2"/>
        <v>0</v>
      </c>
      <c r="W28" s="304">
        <f t="shared" si="2"/>
        <v>0</v>
      </c>
      <c r="X28" s="304">
        <f t="shared" si="2"/>
        <v>0</v>
      </c>
      <c r="Y28" s="304">
        <f t="shared" si="2"/>
        <v>0</v>
      </c>
      <c r="Z28" s="304">
        <f t="shared" si="2"/>
        <v>0</v>
      </c>
      <c r="AA28" s="304">
        <f t="shared" si="2"/>
        <v>0</v>
      </c>
      <c r="AB28" s="307">
        <f t="shared" si="2"/>
        <v>0</v>
      </c>
      <c r="AC28" s="226">
        <f t="shared" si="2"/>
        <v>0</v>
      </c>
      <c r="AD28" s="39" t="str">
        <f t="shared" si="0"/>
        <v/>
      </c>
      <c r="AE28" s="56" t="str">
        <f t="shared" si="1"/>
        <v/>
      </c>
      <c r="AF28" s="270"/>
    </row>
    <row r="29" customHeight="1" spans="1:32">
      <c r="A29" s="22" t="e">
        <f>#REF!&amp;#REF!</f>
        <v>#REF!</v>
      </c>
      <c r="B29" s="281"/>
      <c r="C29" s="281"/>
      <c r="D29" s="281"/>
      <c r="E29" s="281"/>
      <c r="F29" s="281"/>
      <c r="G29" s="281"/>
      <c r="H29" s="281"/>
      <c r="I29" s="281"/>
      <c r="J29" s="281"/>
      <c r="K29" s="281"/>
      <c r="L29" s="281"/>
      <c r="M29" s="281"/>
      <c r="N29" s="299"/>
      <c r="O29" s="299"/>
      <c r="P29" s="299"/>
      <c r="Q29" s="299"/>
      <c r="R29" s="299"/>
      <c r="S29" s="299"/>
      <c r="T29" s="299"/>
      <c r="U29" s="299"/>
      <c r="V29" s="299"/>
      <c r="W29" s="299"/>
      <c r="X29" s="299"/>
      <c r="Y29" s="299"/>
      <c r="Z29" s="281"/>
      <c r="AA29" s="281"/>
      <c r="AB29" s="281"/>
      <c r="AC29" s="23" t="e">
        <f>"评估人员："&amp;#REF!</f>
        <v>#REF!</v>
      </c>
      <c r="AD29" s="23"/>
      <c r="AE29" s="23"/>
      <c r="AF29" s="281"/>
    </row>
    <row r="30" customHeight="1" spans="1:32">
      <c r="A30" s="9" t="e">
        <f>CONCATENATE(#REF!,#REF!,#REF!,#REF!,#REF!,#REF!,#REF!)</f>
        <v>#REF!</v>
      </c>
      <c r="B30" s="281"/>
      <c r="C30" s="281"/>
      <c r="D30" s="281"/>
      <c r="E30" s="281"/>
      <c r="F30" s="281"/>
      <c r="G30" s="281"/>
      <c r="H30" s="281"/>
      <c r="I30" s="281"/>
      <c r="J30" s="281"/>
      <c r="K30" s="281"/>
      <c r="L30" s="281"/>
      <c r="M30" s="281"/>
      <c r="N30" s="299"/>
      <c r="O30" s="299"/>
      <c r="P30" s="299"/>
      <c r="Q30" s="299"/>
      <c r="R30" s="299"/>
      <c r="S30" s="299"/>
      <c r="T30" s="299"/>
      <c r="U30" s="299"/>
      <c r="V30" s="299"/>
      <c r="W30" s="299"/>
      <c r="X30" s="299"/>
      <c r="Y30" s="299"/>
      <c r="Z30" s="281"/>
      <c r="AA30" s="281"/>
      <c r="AB30" s="281"/>
      <c r="AC30" s="23"/>
      <c r="AD30" s="23"/>
      <c r="AE30" s="23"/>
      <c r="AF30" s="281"/>
    </row>
    <row r="31" customHeight="1" spans="1:32">
      <c r="A31" s="295"/>
      <c r="B31" s="295"/>
      <c r="C31" s="295"/>
      <c r="D31" s="295"/>
      <c r="E31" s="295"/>
      <c r="F31" s="295"/>
      <c r="G31" s="295"/>
      <c r="H31" s="281"/>
      <c r="I31" s="281"/>
      <c r="J31" s="281"/>
      <c r="K31" s="281"/>
      <c r="L31" s="281"/>
      <c r="M31" s="281"/>
      <c r="N31" s="281"/>
      <c r="O31" s="281"/>
      <c r="P31" s="281"/>
      <c r="Q31" s="299"/>
      <c r="R31" s="299"/>
      <c r="S31" s="299"/>
      <c r="T31" s="299"/>
      <c r="U31" s="299"/>
      <c r="V31" s="299"/>
      <c r="W31" s="299"/>
      <c r="X31" s="299"/>
      <c r="Y31" s="299"/>
      <c r="Z31" s="281"/>
      <c r="AA31" s="281"/>
      <c r="AB31" s="281"/>
      <c r="AC31" s="23"/>
      <c r="AD31" s="23"/>
      <c r="AE31" s="23"/>
      <c r="AF31" s="281"/>
    </row>
    <row r="32" customHeight="1" spans="1:32">
      <c r="A32" s="296" t="s">
        <v>461</v>
      </c>
      <c r="B32" s="259"/>
      <c r="C32" s="259"/>
      <c r="D32" s="259"/>
      <c r="E32" s="259"/>
      <c r="F32" s="259"/>
      <c r="G32" s="259"/>
      <c r="H32" s="259"/>
      <c r="I32" s="259"/>
      <c r="J32" s="259"/>
      <c r="K32" s="259"/>
      <c r="L32" s="259"/>
      <c r="M32" s="259"/>
      <c r="N32" s="259"/>
      <c r="O32" s="259"/>
      <c r="P32" s="259"/>
      <c r="Q32" s="259"/>
      <c r="R32" s="300"/>
      <c r="S32" s="259"/>
      <c r="T32" s="259"/>
      <c r="U32" s="259"/>
      <c r="V32" s="259"/>
      <c r="W32" s="259"/>
      <c r="X32" s="259"/>
      <c r="Y32" s="259"/>
      <c r="Z32" s="259"/>
      <c r="AA32" s="259"/>
      <c r="AB32" s="259"/>
      <c r="AC32" s="23"/>
      <c r="AD32" s="23"/>
      <c r="AE32" s="23"/>
      <c r="AF32" s="259"/>
    </row>
    <row r="33" customHeight="1" spans="1:32">
      <c r="A33" s="297" t="s">
        <v>462</v>
      </c>
      <c r="B33" s="297"/>
      <c r="C33" s="259"/>
      <c r="D33" s="259"/>
      <c r="E33" s="259"/>
      <c r="F33" s="259"/>
      <c r="G33" s="259"/>
      <c r="H33" s="259"/>
      <c r="I33" s="259"/>
      <c r="J33" s="259"/>
      <c r="K33" s="259"/>
      <c r="L33" s="259"/>
      <c r="M33" s="259"/>
      <c r="N33" s="300"/>
      <c r="O33" s="259"/>
      <c r="P33" s="259"/>
      <c r="Q33" s="259"/>
      <c r="R33" s="259"/>
      <c r="S33" s="259"/>
      <c r="T33" s="259"/>
      <c r="U33" s="259"/>
      <c r="V33" s="259"/>
      <c r="W33" s="259"/>
      <c r="X33" s="259"/>
      <c r="Y33" s="259"/>
      <c r="Z33" s="259"/>
      <c r="AA33" s="259"/>
      <c r="AB33" s="259"/>
      <c r="AC33" s="23"/>
      <c r="AD33" s="23"/>
      <c r="AE33" s="23"/>
      <c r="AF33" s="259"/>
    </row>
    <row r="34" customHeight="1" spans="1:32">
      <c r="A34" s="297" t="s">
        <v>463</v>
      </c>
      <c r="B34" s="297"/>
      <c r="C34" s="259"/>
      <c r="D34" s="259"/>
      <c r="E34" s="259"/>
      <c r="F34" s="259"/>
      <c r="G34" s="259"/>
      <c r="H34" s="259"/>
      <c r="I34" s="259"/>
      <c r="J34" s="259"/>
      <c r="K34" s="259"/>
      <c r="L34" s="259"/>
      <c r="M34" s="259"/>
      <c r="N34" s="300"/>
      <c r="O34" s="259"/>
      <c r="P34" s="259"/>
      <c r="Q34" s="259"/>
      <c r="R34" s="259"/>
      <c r="S34" s="259"/>
      <c r="T34" s="259"/>
      <c r="U34" s="259"/>
      <c r="V34" s="259"/>
      <c r="W34" s="259"/>
      <c r="X34" s="259"/>
      <c r="Y34" s="259"/>
      <c r="Z34" s="259"/>
      <c r="AA34" s="259"/>
      <c r="AB34" s="259"/>
      <c r="AC34" s="23"/>
      <c r="AD34" s="23"/>
      <c r="AE34" s="23"/>
      <c r="AF34" s="259"/>
    </row>
    <row r="35" customHeight="1" spans="1:32">
      <c r="A35" s="297" t="s">
        <v>464</v>
      </c>
      <c r="B35" s="297"/>
      <c r="C35" s="259"/>
      <c r="D35" s="259"/>
      <c r="E35" s="259"/>
      <c r="F35" s="259"/>
      <c r="G35" s="259"/>
      <c r="H35" s="259"/>
      <c r="I35" s="259"/>
      <c r="J35" s="259"/>
      <c r="K35" s="259"/>
      <c r="L35" s="259"/>
      <c r="M35" s="259"/>
      <c r="N35" s="300"/>
      <c r="O35" s="259"/>
      <c r="P35" s="259"/>
      <c r="Q35" s="259"/>
      <c r="R35" s="259"/>
      <c r="S35" s="259"/>
      <c r="T35" s="259"/>
      <c r="U35" s="259"/>
      <c r="V35" s="259"/>
      <c r="W35" s="259"/>
      <c r="X35" s="259"/>
      <c r="Y35" s="259"/>
      <c r="Z35" s="259"/>
      <c r="AA35" s="259"/>
      <c r="AB35" s="259"/>
      <c r="AC35" s="23"/>
      <c r="AD35" s="23"/>
      <c r="AE35" s="23"/>
      <c r="AF35" s="259"/>
    </row>
    <row r="36" customHeight="1" spans="1:32">
      <c r="A36" s="297" t="s">
        <v>507</v>
      </c>
      <c r="B36" s="297"/>
      <c r="C36" s="259"/>
      <c r="D36" s="259"/>
      <c r="E36" s="259"/>
      <c r="F36" s="259"/>
      <c r="G36" s="259"/>
      <c r="H36" s="259"/>
      <c r="I36" s="259"/>
      <c r="J36" s="259"/>
      <c r="K36" s="259"/>
      <c r="L36" s="259"/>
      <c r="M36" s="259"/>
      <c r="N36" s="300"/>
      <c r="O36" s="259"/>
      <c r="P36" s="259"/>
      <c r="Q36" s="259"/>
      <c r="R36" s="259"/>
      <c r="S36" s="259"/>
      <c r="T36" s="259"/>
      <c r="U36" s="259"/>
      <c r="V36" s="259"/>
      <c r="W36" s="259"/>
      <c r="X36" s="259"/>
      <c r="Y36" s="259"/>
      <c r="Z36" s="259"/>
      <c r="AA36" s="259"/>
      <c r="AB36" s="259"/>
      <c r="AC36" s="23"/>
      <c r="AD36" s="23"/>
      <c r="AE36" s="23"/>
      <c r="AF36" s="259"/>
    </row>
    <row r="37" customHeight="1" spans="1:32">
      <c r="A37" s="297" t="s">
        <v>508</v>
      </c>
      <c r="B37" s="297"/>
      <c r="C37" s="259"/>
      <c r="D37" s="259"/>
      <c r="E37" s="259"/>
      <c r="F37" s="259"/>
      <c r="G37" s="259"/>
      <c r="H37" s="259"/>
      <c r="I37" s="259"/>
      <c r="J37" s="259"/>
      <c r="K37" s="259"/>
      <c r="L37" s="259"/>
      <c r="M37" s="259"/>
      <c r="N37" s="300"/>
      <c r="O37" s="259"/>
      <c r="P37" s="259"/>
      <c r="Q37" s="259"/>
      <c r="R37" s="259"/>
      <c r="S37" s="259"/>
      <c r="T37" s="259"/>
      <c r="U37" s="259"/>
      <c r="V37" s="259"/>
      <c r="W37" s="259"/>
      <c r="X37" s="259"/>
      <c r="Y37" s="259"/>
      <c r="Z37" s="259"/>
      <c r="AA37" s="259"/>
      <c r="AB37" s="259"/>
      <c r="AC37" s="23"/>
      <c r="AD37" s="23"/>
      <c r="AE37" s="23"/>
      <c r="AF37" s="259"/>
    </row>
    <row r="38" customHeight="1" spans="1:32">
      <c r="A38" s="297" t="s">
        <v>509</v>
      </c>
      <c r="B38" s="297"/>
      <c r="C38" s="259"/>
      <c r="D38" s="259"/>
      <c r="E38" s="259"/>
      <c r="F38" s="259"/>
      <c r="G38" s="259"/>
      <c r="H38" s="259"/>
      <c r="I38" s="259"/>
      <c r="J38" s="259"/>
      <c r="K38" s="259"/>
      <c r="L38" s="259"/>
      <c r="M38" s="259"/>
      <c r="N38" s="300"/>
      <c r="O38" s="259"/>
      <c r="P38" s="259"/>
      <c r="Q38" s="259"/>
      <c r="R38" s="259"/>
      <c r="S38" s="259"/>
      <c r="T38" s="259"/>
      <c r="U38" s="259"/>
      <c r="V38" s="259"/>
      <c r="W38" s="259"/>
      <c r="X38" s="259"/>
      <c r="Y38" s="259"/>
      <c r="Z38" s="259"/>
      <c r="AA38" s="259"/>
      <c r="AB38" s="259"/>
      <c r="AC38" s="23"/>
      <c r="AD38" s="23"/>
      <c r="AE38" s="23"/>
      <c r="AF38" s="259"/>
    </row>
    <row r="39" customHeight="1" spans="1:32">
      <c r="A39" s="297" t="s">
        <v>510</v>
      </c>
      <c r="B39" s="297"/>
      <c r="C39" s="259"/>
      <c r="D39" s="259"/>
      <c r="E39" s="259"/>
      <c r="F39" s="259"/>
      <c r="G39" s="259"/>
      <c r="H39" s="259"/>
      <c r="I39" s="259"/>
      <c r="J39" s="259"/>
      <c r="K39" s="259"/>
      <c r="L39" s="259"/>
      <c r="M39" s="259"/>
      <c r="N39" s="300"/>
      <c r="O39" s="259"/>
      <c r="P39" s="259"/>
      <c r="Q39" s="259"/>
      <c r="R39" s="259"/>
      <c r="S39" s="259"/>
      <c r="T39" s="259"/>
      <c r="U39" s="259"/>
      <c r="V39" s="259"/>
      <c r="W39" s="259"/>
      <c r="X39" s="259"/>
      <c r="Y39" s="259"/>
      <c r="Z39" s="259"/>
      <c r="AA39" s="259"/>
      <c r="AB39" s="259"/>
      <c r="AC39" s="23"/>
      <c r="AD39" s="23"/>
      <c r="AE39" s="23"/>
      <c r="AF39" s="259"/>
    </row>
    <row r="40" customHeight="1" spans="1:32">
      <c r="A40" s="297" t="s">
        <v>511</v>
      </c>
      <c r="B40" s="297"/>
      <c r="C40" s="259"/>
      <c r="D40" s="259"/>
      <c r="E40" s="259"/>
      <c r="F40" s="259"/>
      <c r="G40" s="259"/>
      <c r="H40" s="259"/>
      <c r="I40" s="259"/>
      <c r="J40" s="259"/>
      <c r="K40" s="259"/>
      <c r="L40" s="259"/>
      <c r="M40" s="259"/>
      <c r="N40" s="300"/>
      <c r="O40" s="259"/>
      <c r="P40" s="259"/>
      <c r="Q40" s="259"/>
      <c r="R40" s="259"/>
      <c r="S40" s="259"/>
      <c r="T40" s="259"/>
      <c r="U40" s="259"/>
      <c r="V40" s="259"/>
      <c r="W40" s="259"/>
      <c r="X40" s="259"/>
      <c r="Y40" s="259"/>
      <c r="Z40" s="259"/>
      <c r="AA40" s="259"/>
      <c r="AB40" s="259"/>
      <c r="AC40" s="23"/>
      <c r="AD40" s="23"/>
      <c r="AE40" s="23"/>
      <c r="AF40" s="259"/>
    </row>
    <row r="41" customHeight="1" spans="1:32">
      <c r="A41" s="297" t="s">
        <v>512</v>
      </c>
      <c r="B41" s="297"/>
      <c r="C41" s="259"/>
      <c r="D41" s="259"/>
      <c r="E41" s="259"/>
      <c r="F41" s="259"/>
      <c r="G41" s="259"/>
      <c r="H41" s="259"/>
      <c r="I41" s="259"/>
      <c r="J41" s="259"/>
      <c r="K41" s="259"/>
      <c r="L41" s="259"/>
      <c r="M41" s="259"/>
      <c r="N41" s="300"/>
      <c r="O41" s="259"/>
      <c r="P41" s="259"/>
      <c r="Q41" s="259"/>
      <c r="R41" s="259"/>
      <c r="S41" s="259"/>
      <c r="T41" s="259"/>
      <c r="U41" s="259"/>
      <c r="V41" s="259"/>
      <c r="W41" s="259"/>
      <c r="X41" s="259"/>
      <c r="Y41" s="259"/>
      <c r="Z41" s="259"/>
      <c r="AA41" s="259"/>
      <c r="AB41" s="259"/>
      <c r="AC41" s="23"/>
      <c r="AD41" s="23"/>
      <c r="AE41" s="23"/>
      <c r="AF41" s="259"/>
    </row>
    <row r="42" customHeight="1" spans="1:32">
      <c r="A42" s="297" t="s">
        <v>513</v>
      </c>
      <c r="B42" s="297"/>
      <c r="C42" s="259"/>
      <c r="D42" s="259"/>
      <c r="E42" s="259"/>
      <c r="F42" s="259"/>
      <c r="G42" s="259"/>
      <c r="H42" s="259"/>
      <c r="I42" s="259"/>
      <c r="J42" s="259"/>
      <c r="K42" s="259"/>
      <c r="L42" s="259"/>
      <c r="M42" s="259"/>
      <c r="N42" s="259"/>
      <c r="O42" s="259"/>
      <c r="P42" s="259"/>
      <c r="Q42" s="259"/>
      <c r="R42" s="300"/>
      <c r="S42" s="259"/>
      <c r="T42" s="259"/>
      <c r="U42" s="259"/>
      <c r="V42" s="259"/>
      <c r="W42" s="259"/>
      <c r="X42" s="259"/>
      <c r="Y42" s="259"/>
      <c r="Z42" s="259"/>
      <c r="AA42" s="259"/>
      <c r="AB42" s="259"/>
      <c r="AC42" s="23"/>
      <c r="AD42" s="23"/>
      <c r="AE42" s="23"/>
      <c r="AF42" s="259"/>
    </row>
    <row r="43" customHeight="1" spans="1:32">
      <c r="A43" s="297" t="s">
        <v>514</v>
      </c>
      <c r="B43" s="297"/>
      <c r="C43" s="259"/>
      <c r="D43" s="259"/>
      <c r="E43" s="259"/>
      <c r="F43" s="259"/>
      <c r="G43" s="259"/>
      <c r="H43" s="259"/>
      <c r="I43" s="259"/>
      <c r="J43" s="259"/>
      <c r="K43" s="259"/>
      <c r="L43" s="259"/>
      <c r="M43" s="259"/>
      <c r="N43" s="259"/>
      <c r="O43" s="259"/>
      <c r="P43" s="259"/>
      <c r="Q43" s="259"/>
      <c r="R43" s="300"/>
      <c r="S43" s="259"/>
      <c r="T43" s="259"/>
      <c r="U43" s="259"/>
      <c r="V43" s="259"/>
      <c r="W43" s="259"/>
      <c r="X43" s="259"/>
      <c r="Y43" s="259"/>
      <c r="Z43" s="259"/>
      <c r="AA43" s="259"/>
      <c r="AB43" s="259"/>
      <c r="AC43" s="23"/>
      <c r="AD43" s="23"/>
      <c r="AE43" s="23"/>
      <c r="AF43" s="259"/>
    </row>
    <row r="44" customHeight="1" spans="1:32">
      <c r="A44" s="297" t="s">
        <v>515</v>
      </c>
      <c r="B44" s="297"/>
      <c r="C44" s="259"/>
      <c r="D44" s="259"/>
      <c r="E44" s="259"/>
      <c r="F44" s="259"/>
      <c r="G44" s="259"/>
      <c r="H44" s="259"/>
      <c r="I44" s="259"/>
      <c r="J44" s="259"/>
      <c r="K44" s="259"/>
      <c r="L44" s="259"/>
      <c r="M44" s="259"/>
      <c r="N44" s="259"/>
      <c r="O44" s="259"/>
      <c r="P44" s="259"/>
      <c r="Q44" s="259"/>
      <c r="R44" s="300"/>
      <c r="S44" s="259"/>
      <c r="T44" s="259"/>
      <c r="U44" s="259"/>
      <c r="V44" s="259"/>
      <c r="W44" s="259"/>
      <c r="X44" s="259"/>
      <c r="Y44" s="259"/>
      <c r="Z44" s="259"/>
      <c r="AA44" s="259"/>
      <c r="AB44" s="259"/>
      <c r="AC44" s="23"/>
      <c r="AD44" s="23"/>
      <c r="AE44" s="23"/>
      <c r="AF44" s="259"/>
    </row>
    <row r="45" customHeight="1" spans="1:32">
      <c r="A45" s="297" t="s">
        <v>516</v>
      </c>
      <c r="B45" s="297"/>
      <c r="C45" s="259"/>
      <c r="D45" s="259"/>
      <c r="E45" s="259"/>
      <c r="F45" s="259"/>
      <c r="G45" s="259"/>
      <c r="H45" s="259"/>
      <c r="I45" s="259"/>
      <c r="J45" s="259"/>
      <c r="K45" s="259"/>
      <c r="L45" s="259"/>
      <c r="M45" s="259"/>
      <c r="N45" s="300"/>
      <c r="O45" s="259"/>
      <c r="P45" s="259"/>
      <c r="Q45" s="259"/>
      <c r="R45" s="259"/>
      <c r="S45" s="259"/>
      <c r="T45" s="259"/>
      <c r="U45" s="259"/>
      <c r="V45" s="259"/>
      <c r="W45" s="259"/>
      <c r="X45" s="259"/>
      <c r="Y45" s="259"/>
      <c r="Z45" s="259"/>
      <c r="AA45" s="259"/>
      <c r="AB45" s="259"/>
      <c r="AC45" s="23"/>
      <c r="AD45" s="23"/>
      <c r="AE45" s="23"/>
      <c r="AF45" s="259"/>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2222222222222" header="0.393055555555556" footer="0.236111111111111"/>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78" t="s">
        <v>519</v>
      </c>
      <c r="C6" s="12" t="s">
        <v>520</v>
      </c>
      <c r="D6" s="78" t="s">
        <v>400</v>
      </c>
      <c r="E6" s="29" t="s">
        <v>196</v>
      </c>
      <c r="F6" s="29"/>
      <c r="G6" s="30"/>
      <c r="H6" s="284" t="s">
        <v>401</v>
      </c>
      <c r="I6" s="12" t="s">
        <v>197</v>
      </c>
      <c r="J6" s="12"/>
      <c r="K6" s="12" t="s">
        <v>198</v>
      </c>
      <c r="L6" s="78" t="s">
        <v>269</v>
      </c>
      <c r="M6" s="12" t="s">
        <v>164</v>
      </c>
    </row>
    <row r="7" ht="18" customHeight="1" spans="1:13">
      <c r="A7" s="12"/>
      <c r="B7" s="79"/>
      <c r="C7" s="12"/>
      <c r="D7" s="79"/>
      <c r="E7" s="32" t="s">
        <v>405</v>
      </c>
      <c r="F7" s="12" t="s">
        <v>406</v>
      </c>
      <c r="G7" s="12" t="s">
        <v>407</v>
      </c>
      <c r="H7" s="284"/>
      <c r="I7" s="12" t="s">
        <v>408</v>
      </c>
      <c r="J7" s="12" t="s">
        <v>407</v>
      </c>
      <c r="K7" s="12"/>
      <c r="L7" s="79"/>
      <c r="M7" s="12"/>
    </row>
    <row r="8" customHeight="1" spans="1:13">
      <c r="A8" s="74"/>
      <c r="B8" s="80"/>
      <c r="C8" s="80"/>
      <c r="D8" s="81"/>
      <c r="E8" s="82"/>
      <c r="F8" s="17" t="str">
        <f>IF(E8=0,"",G8/E8)</f>
        <v/>
      </c>
      <c r="G8" s="83"/>
      <c r="H8" s="257"/>
      <c r="I8" s="17"/>
      <c r="J8" s="17"/>
      <c r="K8" s="39" t="str">
        <f>IF(J8-G8&lt;&gt;0,J8-G8,IF(G8&lt;&gt;0,0,""))</f>
        <v/>
      </c>
      <c r="L8" s="56" t="str">
        <f>IF(G8=0,"",(J8-G8)/G8*100)</f>
        <v/>
      </c>
      <c r="M8" s="18"/>
    </row>
    <row r="9" customHeight="1" spans="1:13">
      <c r="A9" s="14"/>
      <c r="B9" s="15"/>
      <c r="C9" s="15"/>
      <c r="D9" s="18"/>
      <c r="E9" s="82"/>
      <c r="F9" s="17" t="str">
        <f t="shared" ref="F9:F26" si="0">IF(E9=0,"",G9/E9)</f>
        <v/>
      </c>
      <c r="G9" s="83"/>
      <c r="H9" s="257"/>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57"/>
      <c r="I10" s="17"/>
      <c r="J10" s="17"/>
      <c r="K10" s="39" t="str">
        <f t="shared" si="1"/>
        <v/>
      </c>
      <c r="L10" s="56" t="str">
        <f t="shared" si="2"/>
        <v/>
      </c>
      <c r="M10" s="18"/>
    </row>
    <row r="11" customHeight="1" spans="1:13">
      <c r="A11" s="14"/>
      <c r="B11" s="15"/>
      <c r="C11" s="15"/>
      <c r="D11" s="18"/>
      <c r="E11" s="82"/>
      <c r="F11" s="17" t="str">
        <f t="shared" si="0"/>
        <v/>
      </c>
      <c r="G11" s="83"/>
      <c r="H11" s="257"/>
      <c r="I11" s="17"/>
      <c r="J11" s="17"/>
      <c r="K11" s="39" t="str">
        <f t="shared" si="1"/>
        <v/>
      </c>
      <c r="L11" s="56" t="str">
        <f t="shared" si="2"/>
        <v/>
      </c>
      <c r="M11" s="18"/>
    </row>
    <row r="12" customHeight="1" spans="1:13">
      <c r="A12" s="14"/>
      <c r="B12" s="15"/>
      <c r="C12" s="15"/>
      <c r="D12" s="18"/>
      <c r="E12" s="82"/>
      <c r="F12" s="17" t="str">
        <f t="shared" si="0"/>
        <v/>
      </c>
      <c r="G12" s="83"/>
      <c r="H12" s="257"/>
      <c r="I12" s="17"/>
      <c r="J12" s="17"/>
      <c r="K12" s="39" t="str">
        <f t="shared" si="1"/>
        <v/>
      </c>
      <c r="L12" s="56" t="str">
        <f t="shared" si="2"/>
        <v/>
      </c>
      <c r="M12" s="18"/>
    </row>
    <row r="13" customHeight="1" spans="1:13">
      <c r="A13" s="14"/>
      <c r="B13" s="15"/>
      <c r="C13" s="15"/>
      <c r="D13" s="18"/>
      <c r="E13" s="82"/>
      <c r="F13" s="17" t="str">
        <f t="shared" si="0"/>
        <v/>
      </c>
      <c r="G13" s="83"/>
      <c r="H13" s="257"/>
      <c r="I13" s="17"/>
      <c r="J13" s="17"/>
      <c r="K13" s="39" t="str">
        <f t="shared" si="1"/>
        <v/>
      </c>
      <c r="L13" s="56" t="str">
        <f t="shared" si="2"/>
        <v/>
      </c>
      <c r="M13" s="18"/>
    </row>
    <row r="14" customHeight="1" spans="1:13">
      <c r="A14" s="14"/>
      <c r="B14" s="15"/>
      <c r="C14" s="15"/>
      <c r="D14" s="18"/>
      <c r="E14" s="82"/>
      <c r="F14" s="17" t="str">
        <f t="shared" si="0"/>
        <v/>
      </c>
      <c r="G14" s="83"/>
      <c r="H14" s="257"/>
      <c r="I14" s="17"/>
      <c r="J14" s="17"/>
      <c r="K14" s="39" t="str">
        <f t="shared" si="1"/>
        <v/>
      </c>
      <c r="L14" s="56" t="str">
        <f t="shared" si="2"/>
        <v/>
      </c>
      <c r="M14" s="18"/>
    </row>
    <row r="15" customHeight="1" spans="1:13">
      <c r="A15" s="14"/>
      <c r="B15" s="15"/>
      <c r="C15" s="15"/>
      <c r="D15" s="18"/>
      <c r="E15" s="82"/>
      <c r="F15" s="17" t="str">
        <f t="shared" si="0"/>
        <v/>
      </c>
      <c r="G15" s="83"/>
      <c r="H15" s="257"/>
      <c r="I15" s="17"/>
      <c r="J15" s="17"/>
      <c r="K15" s="39" t="str">
        <f t="shared" si="1"/>
        <v/>
      </c>
      <c r="L15" s="56" t="str">
        <f t="shared" si="2"/>
        <v/>
      </c>
      <c r="M15" s="18"/>
    </row>
    <row r="16" customHeight="1" spans="1:13">
      <c r="A16" s="14"/>
      <c r="B16" s="15"/>
      <c r="C16" s="15"/>
      <c r="D16" s="18"/>
      <c r="E16" s="82"/>
      <c r="F16" s="17" t="str">
        <f t="shared" si="0"/>
        <v/>
      </c>
      <c r="G16" s="83"/>
      <c r="H16" s="257"/>
      <c r="I16" s="17"/>
      <c r="J16" s="17"/>
      <c r="K16" s="39" t="str">
        <f t="shared" si="1"/>
        <v/>
      </c>
      <c r="L16" s="56" t="str">
        <f t="shared" si="2"/>
        <v/>
      </c>
      <c r="M16" s="18"/>
    </row>
    <row r="17" customHeight="1" spans="1:13">
      <c r="A17" s="14"/>
      <c r="B17" s="15"/>
      <c r="C17" s="15"/>
      <c r="D17" s="18"/>
      <c r="E17" s="82"/>
      <c r="F17" s="17" t="str">
        <f t="shared" si="0"/>
        <v/>
      </c>
      <c r="G17" s="83"/>
      <c r="H17" s="257"/>
      <c r="I17" s="17"/>
      <c r="J17" s="17"/>
      <c r="K17" s="39" t="str">
        <f t="shared" si="1"/>
        <v/>
      </c>
      <c r="L17" s="56" t="str">
        <f t="shared" si="2"/>
        <v/>
      </c>
      <c r="M17" s="18"/>
    </row>
    <row r="18" customHeight="1" spans="1:13">
      <c r="A18" s="14"/>
      <c r="B18" s="15"/>
      <c r="C18" s="15"/>
      <c r="D18" s="18"/>
      <c r="E18" s="82"/>
      <c r="F18" s="17" t="str">
        <f t="shared" si="0"/>
        <v/>
      </c>
      <c r="G18" s="83"/>
      <c r="H18" s="257"/>
      <c r="I18" s="17"/>
      <c r="J18" s="17"/>
      <c r="K18" s="39" t="str">
        <f t="shared" si="1"/>
        <v/>
      </c>
      <c r="L18" s="56" t="str">
        <f t="shared" si="2"/>
        <v/>
      </c>
      <c r="M18" s="18"/>
    </row>
    <row r="19" customHeight="1" spans="1:13">
      <c r="A19" s="14"/>
      <c r="B19" s="15"/>
      <c r="C19" s="15"/>
      <c r="D19" s="18"/>
      <c r="E19" s="82"/>
      <c r="F19" s="17" t="str">
        <f t="shared" si="0"/>
        <v/>
      </c>
      <c r="G19" s="83"/>
      <c r="H19" s="257"/>
      <c r="I19" s="17"/>
      <c r="J19" s="17"/>
      <c r="K19" s="39" t="str">
        <f t="shared" si="1"/>
        <v/>
      </c>
      <c r="L19" s="56" t="str">
        <f t="shared" si="2"/>
        <v/>
      </c>
      <c r="M19" s="18"/>
    </row>
    <row r="20" customHeight="1" spans="1:13">
      <c r="A20" s="14"/>
      <c r="B20" s="15"/>
      <c r="C20" s="15"/>
      <c r="D20" s="18"/>
      <c r="E20" s="82"/>
      <c r="F20" s="17" t="str">
        <f t="shared" si="0"/>
        <v/>
      </c>
      <c r="G20" s="83"/>
      <c r="H20" s="257"/>
      <c r="I20" s="17"/>
      <c r="J20" s="17"/>
      <c r="K20" s="39" t="str">
        <f t="shared" si="1"/>
        <v/>
      </c>
      <c r="L20" s="56" t="str">
        <f t="shared" si="2"/>
        <v/>
      </c>
      <c r="M20" s="18"/>
    </row>
    <row r="21" customHeight="1" spans="1:13">
      <c r="A21" s="14"/>
      <c r="B21" s="15"/>
      <c r="C21" s="15"/>
      <c r="D21" s="18"/>
      <c r="E21" s="82"/>
      <c r="F21" s="17" t="str">
        <f t="shared" si="0"/>
        <v/>
      </c>
      <c r="G21" s="83"/>
      <c r="H21" s="257"/>
      <c r="I21" s="17"/>
      <c r="J21" s="17"/>
      <c r="K21" s="39" t="str">
        <f t="shared" si="1"/>
        <v/>
      </c>
      <c r="L21" s="56" t="str">
        <f t="shared" si="2"/>
        <v/>
      </c>
      <c r="M21" s="18"/>
    </row>
    <row r="22" customHeight="1" spans="1:13">
      <c r="A22" s="14"/>
      <c r="B22" s="15"/>
      <c r="C22" s="15"/>
      <c r="D22" s="18"/>
      <c r="E22" s="82"/>
      <c r="F22" s="17" t="str">
        <f t="shared" si="0"/>
        <v/>
      </c>
      <c r="G22" s="83"/>
      <c r="H22" s="257"/>
      <c r="I22" s="17"/>
      <c r="J22" s="17"/>
      <c r="K22" s="39" t="str">
        <f t="shared" si="1"/>
        <v/>
      </c>
      <c r="L22" s="56" t="str">
        <f t="shared" si="2"/>
        <v/>
      </c>
      <c r="M22" s="18"/>
    </row>
    <row r="23" customHeight="1" spans="1:13">
      <c r="A23" s="14"/>
      <c r="B23" s="15"/>
      <c r="C23" s="15"/>
      <c r="D23" s="18"/>
      <c r="E23" s="82"/>
      <c r="F23" s="17" t="str">
        <f t="shared" si="0"/>
        <v/>
      </c>
      <c r="G23" s="83"/>
      <c r="H23" s="257"/>
      <c r="I23" s="17"/>
      <c r="J23" s="17"/>
      <c r="K23" s="39" t="str">
        <f t="shared" si="1"/>
        <v/>
      </c>
      <c r="L23" s="56" t="str">
        <f t="shared" si="2"/>
        <v/>
      </c>
      <c r="M23" s="18"/>
    </row>
    <row r="24" customHeight="1" spans="1:13">
      <c r="A24" s="14"/>
      <c r="B24" s="15"/>
      <c r="C24" s="15"/>
      <c r="D24" s="18"/>
      <c r="E24" s="82"/>
      <c r="F24" s="17" t="str">
        <f t="shared" si="0"/>
        <v/>
      </c>
      <c r="G24" s="83"/>
      <c r="H24" s="257"/>
      <c r="I24" s="17"/>
      <c r="J24" s="17"/>
      <c r="K24" s="39" t="str">
        <f t="shared" si="1"/>
        <v/>
      </c>
      <c r="L24" s="56" t="str">
        <f t="shared" si="2"/>
        <v/>
      </c>
      <c r="M24" s="18"/>
    </row>
    <row r="25" customHeight="1" spans="1:13">
      <c r="A25" s="14"/>
      <c r="B25" s="15"/>
      <c r="C25" s="15"/>
      <c r="D25" s="18"/>
      <c r="E25" s="82"/>
      <c r="F25" s="17" t="str">
        <f t="shared" si="0"/>
        <v/>
      </c>
      <c r="G25" s="83"/>
      <c r="H25" s="257"/>
      <c r="I25" s="17"/>
      <c r="J25" s="17"/>
      <c r="K25" s="39" t="str">
        <f t="shared" si="1"/>
        <v/>
      </c>
      <c r="L25" s="56" t="str">
        <f t="shared" si="2"/>
        <v/>
      </c>
      <c r="M25" s="18"/>
    </row>
    <row r="26" customHeight="1" spans="1:13">
      <c r="A26" s="14"/>
      <c r="B26" s="15"/>
      <c r="C26" s="15"/>
      <c r="D26" s="18"/>
      <c r="E26" s="82"/>
      <c r="F26" s="17" t="str">
        <f t="shared" si="0"/>
        <v/>
      </c>
      <c r="G26" s="83"/>
      <c r="H26" s="257"/>
      <c r="I26" s="17"/>
      <c r="J26" s="17"/>
      <c r="K26" s="39" t="str">
        <f t="shared" si="1"/>
        <v/>
      </c>
      <c r="L26" s="56" t="str">
        <f t="shared" si="2"/>
        <v/>
      </c>
      <c r="M26" s="18"/>
    </row>
    <row r="27" customHeight="1" spans="1:13">
      <c r="A27" s="14"/>
      <c r="B27" s="15"/>
      <c r="C27" s="15"/>
      <c r="D27" s="18"/>
      <c r="E27" s="84"/>
      <c r="F27" s="85"/>
      <c r="G27" s="84"/>
      <c r="H27" s="257"/>
      <c r="I27" s="17"/>
      <c r="J27" s="17"/>
      <c r="K27" s="39" t="str">
        <f t="shared" si="1"/>
        <v/>
      </c>
      <c r="L27" s="56" t="str">
        <f t="shared" si="2"/>
        <v/>
      </c>
      <c r="M27" s="18"/>
    </row>
    <row r="28" customHeight="1" spans="1:13">
      <c r="A28" s="20" t="s">
        <v>329</v>
      </c>
      <c r="B28" s="21"/>
      <c r="C28" s="21"/>
      <c r="D28" s="18"/>
      <c r="E28" s="86"/>
      <c r="F28" s="17"/>
      <c r="G28" s="17">
        <f>SUM(G8:G27)</f>
        <v>0</v>
      </c>
      <c r="H28" s="257"/>
      <c r="I28" s="17"/>
      <c r="J28" s="17">
        <f>SUM(J8:J27)</f>
        <v>0</v>
      </c>
      <c r="K28" s="39" t="str">
        <f t="shared" si="1"/>
        <v/>
      </c>
      <c r="L28" s="56" t="str">
        <f t="shared" si="2"/>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861111111111"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55"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56"/>
      <c r="L7" s="12" t="s">
        <v>408</v>
      </c>
      <c r="M7" s="57" t="s">
        <v>527</v>
      </c>
      <c r="N7" s="12" t="s">
        <v>407</v>
      </c>
      <c r="O7" s="12"/>
      <c r="P7" s="79"/>
      <c r="Q7" s="12"/>
    </row>
    <row r="8" customHeight="1" spans="1:17">
      <c r="A8" s="14">
        <v>1</v>
      </c>
      <c r="B8" s="15"/>
      <c r="C8" s="14"/>
      <c r="D8" s="15"/>
      <c r="E8" s="84"/>
      <c r="F8" s="16"/>
      <c r="G8" s="14"/>
      <c r="H8" s="285"/>
      <c r="I8" s="17"/>
      <c r="J8" s="286">
        <f>H8*I8</f>
        <v>0</v>
      </c>
      <c r="K8" s="285"/>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285"/>
      <c r="I9" s="17"/>
      <c r="J9" s="286">
        <f t="shared" ref="J9:J72" si="2">H9*I9</f>
        <v>0</v>
      </c>
      <c r="K9" s="285"/>
      <c r="L9" s="105"/>
      <c r="M9" s="56"/>
      <c r="N9" s="17">
        <f t="shared" ref="N9:N72" si="3">K9*L9*M9/100</f>
        <v>0</v>
      </c>
      <c r="O9" s="39" t="str">
        <f t="shared" si="0"/>
        <v/>
      </c>
      <c r="P9" s="56" t="str">
        <f t="shared" si="1"/>
        <v/>
      </c>
      <c r="Q9" s="68"/>
    </row>
    <row r="10" customHeight="1" spans="1:17">
      <c r="A10" s="14">
        <v>3</v>
      </c>
      <c r="B10" s="15"/>
      <c r="C10" s="14"/>
      <c r="D10" s="15"/>
      <c r="E10" s="84"/>
      <c r="F10" s="16"/>
      <c r="G10" s="14"/>
      <c r="H10" s="285"/>
      <c r="I10" s="17"/>
      <c r="J10" s="286">
        <f t="shared" si="2"/>
        <v>0</v>
      </c>
      <c r="K10" s="285"/>
      <c r="L10" s="105"/>
      <c r="M10" s="56"/>
      <c r="N10" s="17">
        <f t="shared" si="3"/>
        <v>0</v>
      </c>
      <c r="O10" s="39" t="str">
        <f t="shared" si="0"/>
        <v/>
      </c>
      <c r="P10" s="56" t="str">
        <f t="shared" si="1"/>
        <v/>
      </c>
      <c r="Q10" s="68"/>
    </row>
    <row r="11" customHeight="1" spans="1:17">
      <c r="A11" s="14">
        <v>4</v>
      </c>
      <c r="B11" s="15"/>
      <c r="C11" s="14"/>
      <c r="D11" s="15"/>
      <c r="E11" s="84"/>
      <c r="F11" s="16"/>
      <c r="G11" s="14"/>
      <c r="H11" s="285"/>
      <c r="I11" s="17"/>
      <c r="J11" s="286">
        <f t="shared" si="2"/>
        <v>0</v>
      </c>
      <c r="K11" s="285"/>
      <c r="L11" s="105"/>
      <c r="M11" s="56"/>
      <c r="N11" s="17">
        <f t="shared" si="3"/>
        <v>0</v>
      </c>
      <c r="O11" s="39" t="str">
        <f t="shared" si="0"/>
        <v/>
      </c>
      <c r="P11" s="56" t="str">
        <f t="shared" si="1"/>
        <v/>
      </c>
      <c r="Q11" s="68"/>
    </row>
    <row r="12" customHeight="1" spans="1:17">
      <c r="A12" s="14">
        <v>5</v>
      </c>
      <c r="B12" s="15"/>
      <c r="C12" s="14"/>
      <c r="D12" s="15"/>
      <c r="E12" s="84"/>
      <c r="F12" s="16"/>
      <c r="G12" s="14"/>
      <c r="H12" s="285"/>
      <c r="I12" s="17"/>
      <c r="J12" s="286">
        <f t="shared" si="2"/>
        <v>0</v>
      </c>
      <c r="K12" s="285"/>
      <c r="L12" s="105"/>
      <c r="M12" s="56"/>
      <c r="N12" s="17">
        <f t="shared" si="3"/>
        <v>0</v>
      </c>
      <c r="O12" s="39" t="str">
        <f t="shared" si="0"/>
        <v/>
      </c>
      <c r="P12" s="56" t="str">
        <f t="shared" si="1"/>
        <v/>
      </c>
      <c r="Q12" s="68"/>
    </row>
    <row r="13" customHeight="1" spans="1:17">
      <c r="A13" s="14">
        <v>6</v>
      </c>
      <c r="B13" s="15"/>
      <c r="C13" s="14"/>
      <c r="D13" s="15"/>
      <c r="E13" s="84"/>
      <c r="F13" s="16"/>
      <c r="G13" s="14"/>
      <c r="H13" s="285"/>
      <c r="I13" s="17"/>
      <c r="J13" s="286">
        <f t="shared" si="2"/>
        <v>0</v>
      </c>
      <c r="K13" s="285"/>
      <c r="L13" s="17"/>
      <c r="M13" s="56"/>
      <c r="N13" s="17">
        <f t="shared" si="3"/>
        <v>0</v>
      </c>
      <c r="O13" s="39" t="str">
        <f t="shared" si="0"/>
        <v/>
      </c>
      <c r="P13" s="56" t="str">
        <f t="shared" si="1"/>
        <v/>
      </c>
      <c r="Q13" s="18"/>
    </row>
    <row r="14" customHeight="1" spans="1:17">
      <c r="A14" s="14">
        <v>7</v>
      </c>
      <c r="B14" s="15"/>
      <c r="C14" s="14"/>
      <c r="D14" s="15"/>
      <c r="E14" s="84"/>
      <c r="F14" s="16"/>
      <c r="G14" s="14"/>
      <c r="H14" s="285"/>
      <c r="I14" s="17"/>
      <c r="J14" s="286">
        <f t="shared" si="2"/>
        <v>0</v>
      </c>
      <c r="K14" s="285"/>
      <c r="L14" s="105"/>
      <c r="M14" s="56"/>
      <c r="N14" s="17">
        <f t="shared" si="3"/>
        <v>0</v>
      </c>
      <c r="O14" s="39" t="str">
        <f t="shared" si="0"/>
        <v/>
      </c>
      <c r="P14" s="56" t="str">
        <f t="shared" si="1"/>
        <v/>
      </c>
      <c r="Q14" s="68"/>
    </row>
    <row r="15" customHeight="1" spans="1:17">
      <c r="A15" s="14">
        <v>8</v>
      </c>
      <c r="B15" s="15"/>
      <c r="C15" s="14"/>
      <c r="D15" s="15"/>
      <c r="E15" s="84"/>
      <c r="F15" s="16"/>
      <c r="G15" s="14"/>
      <c r="H15" s="285"/>
      <c r="I15" s="17"/>
      <c r="J15" s="286">
        <f t="shared" si="2"/>
        <v>0</v>
      </c>
      <c r="K15" s="285"/>
      <c r="L15" s="105"/>
      <c r="M15" s="56"/>
      <c r="N15" s="17">
        <f t="shared" si="3"/>
        <v>0</v>
      </c>
      <c r="O15" s="39" t="str">
        <f t="shared" si="0"/>
        <v/>
      </c>
      <c r="P15" s="56" t="str">
        <f t="shared" si="1"/>
        <v/>
      </c>
      <c r="Q15" s="68"/>
    </row>
    <row r="16" customHeight="1" spans="1:17">
      <c r="A16" s="14">
        <v>9</v>
      </c>
      <c r="B16" s="15"/>
      <c r="C16" s="14"/>
      <c r="D16" s="15"/>
      <c r="E16" s="84"/>
      <c r="F16" s="16"/>
      <c r="G16" s="14"/>
      <c r="H16" s="285"/>
      <c r="I16" s="17"/>
      <c r="J16" s="286">
        <f t="shared" si="2"/>
        <v>0</v>
      </c>
      <c r="K16" s="285"/>
      <c r="L16" s="105"/>
      <c r="M16" s="56"/>
      <c r="N16" s="17">
        <f t="shared" si="3"/>
        <v>0</v>
      </c>
      <c r="O16" s="39" t="str">
        <f t="shared" si="0"/>
        <v/>
      </c>
      <c r="P16" s="56" t="str">
        <f t="shared" si="1"/>
        <v/>
      </c>
      <c r="Q16" s="68"/>
    </row>
    <row r="17" customHeight="1" spans="1:17">
      <c r="A17" s="14">
        <v>10</v>
      </c>
      <c r="B17" s="15"/>
      <c r="C17" s="14"/>
      <c r="D17" s="15"/>
      <c r="E17" s="84"/>
      <c r="F17" s="16"/>
      <c r="G17" s="14"/>
      <c r="H17" s="285"/>
      <c r="I17" s="17"/>
      <c r="J17" s="286">
        <f t="shared" si="2"/>
        <v>0</v>
      </c>
      <c r="K17" s="285"/>
      <c r="L17" s="105"/>
      <c r="M17" s="56"/>
      <c r="N17" s="17">
        <f t="shared" si="3"/>
        <v>0</v>
      </c>
      <c r="O17" s="39" t="str">
        <f t="shared" si="0"/>
        <v/>
      </c>
      <c r="P17" s="56" t="str">
        <f t="shared" si="1"/>
        <v/>
      </c>
      <c r="Q17" s="68"/>
    </row>
    <row r="18" customHeight="1" spans="1:17">
      <c r="A18" s="14">
        <v>11</v>
      </c>
      <c r="B18" s="15"/>
      <c r="C18" s="14"/>
      <c r="D18" s="15"/>
      <c r="E18" s="84"/>
      <c r="F18" s="16"/>
      <c r="G18" s="14"/>
      <c r="H18" s="285"/>
      <c r="I18" s="17"/>
      <c r="J18" s="286">
        <f t="shared" si="2"/>
        <v>0</v>
      </c>
      <c r="K18" s="285"/>
      <c r="L18" s="105"/>
      <c r="M18" s="56"/>
      <c r="N18" s="17">
        <f t="shared" si="3"/>
        <v>0</v>
      </c>
      <c r="O18" s="39" t="str">
        <f t="shared" si="0"/>
        <v/>
      </c>
      <c r="P18" s="56" t="str">
        <f t="shared" si="1"/>
        <v/>
      </c>
      <c r="Q18" s="68"/>
    </row>
    <row r="19" customHeight="1" spans="1:17">
      <c r="A19" s="14">
        <v>12</v>
      </c>
      <c r="B19" s="15"/>
      <c r="C19" s="14"/>
      <c r="D19" s="15"/>
      <c r="E19" s="84"/>
      <c r="F19" s="16"/>
      <c r="G19" s="14"/>
      <c r="H19" s="285"/>
      <c r="I19" s="17"/>
      <c r="J19" s="286">
        <f t="shared" si="2"/>
        <v>0</v>
      </c>
      <c r="K19" s="285"/>
      <c r="L19" s="105"/>
      <c r="M19" s="56"/>
      <c r="N19" s="17">
        <f t="shared" si="3"/>
        <v>0</v>
      </c>
      <c r="O19" s="39" t="str">
        <f t="shared" si="0"/>
        <v/>
      </c>
      <c r="P19" s="56" t="str">
        <f t="shared" si="1"/>
        <v/>
      </c>
      <c r="Q19" s="68"/>
    </row>
    <row r="20" customHeight="1" spans="1:17">
      <c r="A20" s="14">
        <v>13</v>
      </c>
      <c r="B20" s="15"/>
      <c r="C20" s="14"/>
      <c r="D20" s="15"/>
      <c r="E20" s="84"/>
      <c r="F20" s="16"/>
      <c r="G20" s="14"/>
      <c r="H20" s="285"/>
      <c r="I20" s="17"/>
      <c r="J20" s="286">
        <f t="shared" si="2"/>
        <v>0</v>
      </c>
      <c r="K20" s="285"/>
      <c r="L20" s="17"/>
      <c r="M20" s="56"/>
      <c r="N20" s="17">
        <f t="shared" si="3"/>
        <v>0</v>
      </c>
      <c r="O20" s="39" t="str">
        <f t="shared" si="0"/>
        <v/>
      </c>
      <c r="P20" s="56" t="str">
        <f t="shared" si="1"/>
        <v/>
      </c>
      <c r="Q20" s="18"/>
    </row>
    <row r="21" customHeight="1" spans="1:17">
      <c r="A21" s="14">
        <v>14</v>
      </c>
      <c r="B21" s="15"/>
      <c r="C21" s="14"/>
      <c r="D21" s="15"/>
      <c r="E21" s="84"/>
      <c r="F21" s="16"/>
      <c r="G21" s="14"/>
      <c r="H21" s="285"/>
      <c r="I21" s="17"/>
      <c r="J21" s="286">
        <f t="shared" si="2"/>
        <v>0</v>
      </c>
      <c r="K21" s="285"/>
      <c r="L21" s="17"/>
      <c r="M21" s="56"/>
      <c r="N21" s="17">
        <f t="shared" si="3"/>
        <v>0</v>
      </c>
      <c r="O21" s="39" t="str">
        <f t="shared" si="0"/>
        <v/>
      </c>
      <c r="P21" s="56" t="str">
        <f t="shared" si="1"/>
        <v/>
      </c>
      <c r="Q21" s="18"/>
    </row>
    <row r="22" customHeight="1" spans="1:17">
      <c r="A22" s="14">
        <v>15</v>
      </c>
      <c r="B22" s="15"/>
      <c r="C22" s="14"/>
      <c r="D22" s="15"/>
      <c r="E22" s="84"/>
      <c r="F22" s="16"/>
      <c r="G22" s="14"/>
      <c r="H22" s="285"/>
      <c r="I22" s="17"/>
      <c r="J22" s="286">
        <f t="shared" si="2"/>
        <v>0</v>
      </c>
      <c r="K22" s="285"/>
      <c r="L22" s="17"/>
      <c r="M22" s="56"/>
      <c r="N22" s="17">
        <f t="shared" si="3"/>
        <v>0</v>
      </c>
      <c r="O22" s="39" t="str">
        <f t="shared" si="0"/>
        <v/>
      </c>
      <c r="P22" s="56" t="str">
        <f t="shared" si="1"/>
        <v/>
      </c>
      <c r="Q22" s="18"/>
    </row>
    <row r="23" customHeight="1" spans="1:17">
      <c r="A23" s="14">
        <v>16</v>
      </c>
      <c r="B23" s="15"/>
      <c r="C23" s="14"/>
      <c r="D23" s="15"/>
      <c r="E23" s="84"/>
      <c r="F23" s="16"/>
      <c r="G23" s="14"/>
      <c r="H23" s="285"/>
      <c r="I23" s="17"/>
      <c r="J23" s="286">
        <f t="shared" si="2"/>
        <v>0</v>
      </c>
      <c r="K23" s="285"/>
      <c r="L23" s="17"/>
      <c r="M23" s="56"/>
      <c r="N23" s="17">
        <f t="shared" si="3"/>
        <v>0</v>
      </c>
      <c r="O23" s="39" t="str">
        <f t="shared" si="0"/>
        <v/>
      </c>
      <c r="P23" s="56" t="str">
        <f t="shared" si="1"/>
        <v/>
      </c>
      <c r="Q23" s="18"/>
    </row>
    <row r="24" customHeight="1" spans="1:17">
      <c r="A24" s="14">
        <v>17</v>
      </c>
      <c r="B24" s="15"/>
      <c r="C24" s="14"/>
      <c r="D24" s="15"/>
      <c r="E24" s="84"/>
      <c r="F24" s="16"/>
      <c r="G24" s="14"/>
      <c r="H24" s="285"/>
      <c r="I24" s="17"/>
      <c r="J24" s="286">
        <f t="shared" si="2"/>
        <v>0</v>
      </c>
      <c r="K24" s="285"/>
      <c r="L24" s="105"/>
      <c r="M24" s="56"/>
      <c r="N24" s="17">
        <f t="shared" si="3"/>
        <v>0</v>
      </c>
      <c r="O24" s="39" t="str">
        <f t="shared" si="0"/>
        <v/>
      </c>
      <c r="P24" s="56" t="str">
        <f t="shared" si="1"/>
        <v/>
      </c>
      <c r="Q24" s="68"/>
    </row>
    <row r="25" customHeight="1" spans="1:17">
      <c r="A25" s="14">
        <v>18</v>
      </c>
      <c r="B25" s="15"/>
      <c r="C25" s="14"/>
      <c r="D25" s="15"/>
      <c r="E25" s="84"/>
      <c r="F25" s="16"/>
      <c r="G25" s="14"/>
      <c r="H25" s="285"/>
      <c r="I25" s="17"/>
      <c r="J25" s="286">
        <f t="shared" si="2"/>
        <v>0</v>
      </c>
      <c r="K25" s="285"/>
      <c r="L25" s="17"/>
      <c r="M25" s="56"/>
      <c r="N25" s="17">
        <f t="shared" si="3"/>
        <v>0</v>
      </c>
      <c r="O25" s="39" t="str">
        <f t="shared" si="0"/>
        <v/>
      </c>
      <c r="P25" s="56" t="str">
        <f t="shared" si="1"/>
        <v/>
      </c>
      <c r="Q25" s="18"/>
    </row>
    <row r="26" customHeight="1" spans="1:17">
      <c r="A26" s="14">
        <v>19</v>
      </c>
      <c r="B26" s="15"/>
      <c r="C26" s="14"/>
      <c r="D26" s="15"/>
      <c r="E26" s="84"/>
      <c r="F26" s="16"/>
      <c r="G26" s="14"/>
      <c r="H26" s="285"/>
      <c r="I26" s="17"/>
      <c r="J26" s="286">
        <f t="shared" si="2"/>
        <v>0</v>
      </c>
      <c r="K26" s="285"/>
      <c r="L26" s="105"/>
      <c r="M26" s="56"/>
      <c r="N26" s="17">
        <f t="shared" si="3"/>
        <v>0</v>
      </c>
      <c r="O26" s="39" t="str">
        <f t="shared" si="0"/>
        <v/>
      </c>
      <c r="P26" s="56" t="str">
        <f t="shared" si="1"/>
        <v/>
      </c>
      <c r="Q26" s="68"/>
    </row>
    <row r="27" customHeight="1" spans="1:17">
      <c r="A27" s="14">
        <v>20</v>
      </c>
      <c r="B27" s="15"/>
      <c r="C27" s="14"/>
      <c r="D27" s="15"/>
      <c r="E27" s="84"/>
      <c r="F27" s="16"/>
      <c r="G27" s="14"/>
      <c r="H27" s="285"/>
      <c r="I27" s="17"/>
      <c r="J27" s="286">
        <f t="shared" si="2"/>
        <v>0</v>
      </c>
      <c r="K27" s="285"/>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285"/>
      <c r="I28" s="17"/>
      <c r="J28" s="286">
        <f t="shared" si="2"/>
        <v>0</v>
      </c>
      <c r="K28" s="285"/>
      <c r="L28" s="17"/>
      <c r="M28" s="56"/>
      <c r="N28" s="17">
        <f t="shared" si="3"/>
        <v>0</v>
      </c>
      <c r="O28" s="39" t="str">
        <f t="shared" si="4"/>
        <v/>
      </c>
      <c r="P28" s="56" t="str">
        <f t="shared" si="5"/>
        <v/>
      </c>
      <c r="Q28" s="18"/>
    </row>
    <row r="29" customHeight="1" spans="1:17">
      <c r="A29" s="14">
        <v>22</v>
      </c>
      <c r="B29" s="15"/>
      <c r="C29" s="14"/>
      <c r="D29" s="15"/>
      <c r="E29" s="84"/>
      <c r="F29" s="16"/>
      <c r="G29" s="14"/>
      <c r="H29" s="285"/>
      <c r="I29" s="17"/>
      <c r="J29" s="286">
        <f t="shared" si="2"/>
        <v>0</v>
      </c>
      <c r="K29" s="285"/>
      <c r="L29" s="105"/>
      <c r="M29" s="56"/>
      <c r="N29" s="17">
        <f t="shared" si="3"/>
        <v>0</v>
      </c>
      <c r="O29" s="39" t="str">
        <f t="shared" si="4"/>
        <v/>
      </c>
      <c r="P29" s="56" t="str">
        <f t="shared" si="5"/>
        <v/>
      </c>
      <c r="Q29" s="68"/>
    </row>
    <row r="30" customHeight="1" spans="1:17">
      <c r="A30" s="14">
        <v>23</v>
      </c>
      <c r="B30" s="15"/>
      <c r="C30" s="14"/>
      <c r="D30" s="15"/>
      <c r="E30" s="84"/>
      <c r="F30" s="16"/>
      <c r="G30" s="14"/>
      <c r="H30" s="285"/>
      <c r="I30" s="17"/>
      <c r="J30" s="286">
        <f t="shared" si="2"/>
        <v>0</v>
      </c>
      <c r="K30" s="285"/>
      <c r="L30" s="105"/>
      <c r="M30" s="56"/>
      <c r="N30" s="17">
        <f t="shared" si="3"/>
        <v>0</v>
      </c>
      <c r="O30" s="39" t="str">
        <f t="shared" si="4"/>
        <v/>
      </c>
      <c r="P30" s="56" t="str">
        <f t="shared" si="5"/>
        <v/>
      </c>
      <c r="Q30" s="68"/>
    </row>
    <row r="31" customHeight="1" spans="1:17">
      <c r="A31" s="14">
        <v>24</v>
      </c>
      <c r="B31" s="15"/>
      <c r="C31" s="14"/>
      <c r="D31" s="15"/>
      <c r="E31" s="84"/>
      <c r="F31" s="16"/>
      <c r="G31" s="14"/>
      <c r="H31" s="285"/>
      <c r="I31" s="17"/>
      <c r="J31" s="286">
        <f t="shared" si="2"/>
        <v>0</v>
      </c>
      <c r="K31" s="285"/>
      <c r="L31" s="17"/>
      <c r="M31" s="56"/>
      <c r="N31" s="17">
        <f t="shared" si="3"/>
        <v>0</v>
      </c>
      <c r="O31" s="39" t="str">
        <f t="shared" si="4"/>
        <v/>
      </c>
      <c r="P31" s="56" t="str">
        <f t="shared" si="5"/>
        <v/>
      </c>
      <c r="Q31" s="18"/>
    </row>
    <row r="32" customHeight="1" spans="1:17">
      <c r="A32" s="14">
        <v>25</v>
      </c>
      <c r="B32" s="15"/>
      <c r="C32" s="14"/>
      <c r="D32" s="15"/>
      <c r="E32" s="84"/>
      <c r="F32" s="16"/>
      <c r="G32" s="14"/>
      <c r="H32" s="285"/>
      <c r="I32" s="17"/>
      <c r="J32" s="286">
        <f t="shared" si="2"/>
        <v>0</v>
      </c>
      <c r="K32" s="285"/>
      <c r="L32" s="17"/>
      <c r="M32" s="56"/>
      <c r="N32" s="17">
        <f t="shared" si="3"/>
        <v>0</v>
      </c>
      <c r="O32" s="39" t="str">
        <f t="shared" si="4"/>
        <v/>
      </c>
      <c r="P32" s="56" t="str">
        <f t="shared" si="5"/>
        <v/>
      </c>
      <c r="Q32" s="18"/>
    </row>
    <row r="33" customHeight="1" spans="1:17">
      <c r="A33" s="14">
        <v>26</v>
      </c>
      <c r="B33" s="15"/>
      <c r="C33" s="14"/>
      <c r="D33" s="15"/>
      <c r="E33" s="84"/>
      <c r="F33" s="16"/>
      <c r="G33" s="14"/>
      <c r="H33" s="285"/>
      <c r="I33" s="17"/>
      <c r="J33" s="286">
        <f t="shared" si="2"/>
        <v>0</v>
      </c>
      <c r="K33" s="285"/>
      <c r="L33" s="17"/>
      <c r="M33" s="56"/>
      <c r="N33" s="17">
        <f t="shared" si="3"/>
        <v>0</v>
      </c>
      <c r="O33" s="39" t="str">
        <f t="shared" si="4"/>
        <v/>
      </c>
      <c r="P33" s="56" t="str">
        <f t="shared" si="5"/>
        <v/>
      </c>
      <c r="Q33" s="18"/>
    </row>
    <row r="34" customHeight="1" spans="1:17">
      <c r="A34" s="14">
        <v>27</v>
      </c>
      <c r="B34" s="15"/>
      <c r="C34" s="14"/>
      <c r="D34" s="15"/>
      <c r="E34" s="84"/>
      <c r="F34" s="16"/>
      <c r="G34" s="14"/>
      <c r="H34" s="285"/>
      <c r="I34" s="17"/>
      <c r="J34" s="286">
        <f t="shared" si="2"/>
        <v>0</v>
      </c>
      <c r="K34" s="285"/>
      <c r="L34" s="105"/>
      <c r="M34" s="56"/>
      <c r="N34" s="17">
        <f t="shared" si="3"/>
        <v>0</v>
      </c>
      <c r="O34" s="39" t="str">
        <f t="shared" si="4"/>
        <v/>
      </c>
      <c r="P34" s="56" t="str">
        <f t="shared" si="5"/>
        <v/>
      </c>
      <c r="Q34" s="68"/>
    </row>
    <row r="35" customHeight="1" spans="1:17">
      <c r="A35" s="14">
        <v>28</v>
      </c>
      <c r="B35" s="15"/>
      <c r="C35" s="14"/>
      <c r="D35" s="15"/>
      <c r="E35" s="84"/>
      <c r="F35" s="16"/>
      <c r="G35" s="14"/>
      <c r="H35" s="285"/>
      <c r="I35" s="17"/>
      <c r="J35" s="286">
        <f t="shared" si="2"/>
        <v>0</v>
      </c>
      <c r="K35" s="285"/>
      <c r="L35" s="17"/>
      <c r="M35" s="56"/>
      <c r="N35" s="17">
        <f t="shared" si="3"/>
        <v>0</v>
      </c>
      <c r="O35" s="39" t="str">
        <f t="shared" si="4"/>
        <v/>
      </c>
      <c r="P35" s="56" t="str">
        <f t="shared" si="5"/>
        <v/>
      </c>
      <c r="Q35" s="18"/>
    </row>
    <row r="36" customHeight="1" spans="1:17">
      <c r="A36" s="14">
        <v>29</v>
      </c>
      <c r="B36" s="15"/>
      <c r="C36" s="14"/>
      <c r="D36" s="15"/>
      <c r="E36" s="84"/>
      <c r="F36" s="16"/>
      <c r="G36" s="14"/>
      <c r="H36" s="285"/>
      <c r="I36" s="17"/>
      <c r="J36" s="286">
        <f t="shared" si="2"/>
        <v>0</v>
      </c>
      <c r="K36" s="285"/>
      <c r="L36" s="105"/>
      <c r="M36" s="56"/>
      <c r="N36" s="17">
        <f t="shared" si="3"/>
        <v>0</v>
      </c>
      <c r="O36" s="39" t="str">
        <f t="shared" si="4"/>
        <v/>
      </c>
      <c r="P36" s="56" t="str">
        <f t="shared" si="5"/>
        <v/>
      </c>
      <c r="Q36" s="68"/>
    </row>
    <row r="37" customHeight="1" spans="1:17">
      <c r="A37" s="14">
        <v>30</v>
      </c>
      <c r="B37" s="15"/>
      <c r="C37" s="14"/>
      <c r="D37" s="15"/>
      <c r="E37" s="84"/>
      <c r="F37" s="16"/>
      <c r="G37" s="14"/>
      <c r="H37" s="285"/>
      <c r="I37" s="17"/>
      <c r="J37" s="286">
        <f t="shared" si="2"/>
        <v>0</v>
      </c>
      <c r="K37" s="285"/>
      <c r="L37" s="105"/>
      <c r="M37" s="56"/>
      <c r="N37" s="17">
        <f t="shared" si="3"/>
        <v>0</v>
      </c>
      <c r="O37" s="39" t="str">
        <f t="shared" si="4"/>
        <v/>
      </c>
      <c r="P37" s="56" t="str">
        <f t="shared" si="5"/>
        <v/>
      </c>
      <c r="Q37" s="68"/>
    </row>
    <row r="38" customHeight="1" spans="1:17">
      <c r="A38" s="14">
        <v>31</v>
      </c>
      <c r="B38" s="15"/>
      <c r="C38" s="14"/>
      <c r="D38" s="15"/>
      <c r="E38" s="84"/>
      <c r="F38" s="16"/>
      <c r="G38" s="14"/>
      <c r="H38" s="285"/>
      <c r="I38" s="17"/>
      <c r="J38" s="286">
        <f t="shared" si="2"/>
        <v>0</v>
      </c>
      <c r="K38" s="285"/>
      <c r="L38" s="17"/>
      <c r="M38" s="56"/>
      <c r="N38" s="17">
        <f t="shared" si="3"/>
        <v>0</v>
      </c>
      <c r="O38" s="39" t="str">
        <f t="shared" si="4"/>
        <v/>
      </c>
      <c r="P38" s="56" t="str">
        <f t="shared" si="5"/>
        <v/>
      </c>
      <c r="Q38" s="18"/>
    </row>
    <row r="39" customHeight="1" spans="1:17">
      <c r="A39" s="14">
        <v>32</v>
      </c>
      <c r="B39" s="15"/>
      <c r="C39" s="14"/>
      <c r="D39" s="15"/>
      <c r="E39" s="84"/>
      <c r="F39" s="16"/>
      <c r="G39" s="14"/>
      <c r="H39" s="285"/>
      <c r="I39" s="17"/>
      <c r="J39" s="286">
        <f t="shared" si="2"/>
        <v>0</v>
      </c>
      <c r="K39" s="285"/>
      <c r="L39" s="17"/>
      <c r="M39" s="56"/>
      <c r="N39" s="17">
        <f t="shared" si="3"/>
        <v>0</v>
      </c>
      <c r="O39" s="39" t="str">
        <f t="shared" si="4"/>
        <v/>
      </c>
      <c r="P39" s="56" t="str">
        <f t="shared" si="5"/>
        <v/>
      </c>
      <c r="Q39" s="18"/>
    </row>
    <row r="40" customHeight="1" spans="1:17">
      <c r="A40" s="14">
        <v>33</v>
      </c>
      <c r="B40" s="15"/>
      <c r="C40" s="14"/>
      <c r="D40" s="15"/>
      <c r="E40" s="84"/>
      <c r="F40" s="16"/>
      <c r="G40" s="14"/>
      <c r="H40" s="285"/>
      <c r="I40" s="17"/>
      <c r="J40" s="286">
        <f t="shared" si="2"/>
        <v>0</v>
      </c>
      <c r="K40" s="285"/>
      <c r="L40" s="105"/>
      <c r="M40" s="56"/>
      <c r="N40" s="17">
        <f t="shared" si="3"/>
        <v>0</v>
      </c>
      <c r="O40" s="39" t="str">
        <f t="shared" si="4"/>
        <v/>
      </c>
      <c r="P40" s="56" t="str">
        <f t="shared" si="5"/>
        <v/>
      </c>
      <c r="Q40" s="68"/>
    </row>
    <row r="41" customHeight="1" spans="1:17">
      <c r="A41" s="14">
        <v>34</v>
      </c>
      <c r="B41" s="15"/>
      <c r="C41" s="14"/>
      <c r="D41" s="15"/>
      <c r="E41" s="84"/>
      <c r="F41" s="16"/>
      <c r="G41" s="14"/>
      <c r="H41" s="285"/>
      <c r="I41" s="17"/>
      <c r="J41" s="286">
        <f t="shared" si="2"/>
        <v>0</v>
      </c>
      <c r="K41" s="285"/>
      <c r="L41" s="105"/>
      <c r="M41" s="56"/>
      <c r="N41" s="17">
        <f t="shared" si="3"/>
        <v>0</v>
      </c>
      <c r="O41" s="39" t="str">
        <f t="shared" si="4"/>
        <v/>
      </c>
      <c r="P41" s="56" t="str">
        <f t="shared" si="5"/>
        <v/>
      </c>
      <c r="Q41" s="68"/>
    </row>
    <row r="42" customHeight="1" spans="1:17">
      <c r="A42" s="14">
        <v>35</v>
      </c>
      <c r="B42" s="15"/>
      <c r="C42" s="14"/>
      <c r="D42" s="15"/>
      <c r="E42" s="84"/>
      <c r="F42" s="16"/>
      <c r="G42" s="14"/>
      <c r="H42" s="285"/>
      <c r="I42" s="17"/>
      <c r="J42" s="286">
        <f t="shared" si="2"/>
        <v>0</v>
      </c>
      <c r="K42" s="285"/>
      <c r="L42" s="105"/>
      <c r="M42" s="56"/>
      <c r="N42" s="17">
        <f t="shared" si="3"/>
        <v>0</v>
      </c>
      <c r="O42" s="39" t="str">
        <f t="shared" si="4"/>
        <v/>
      </c>
      <c r="P42" s="56" t="str">
        <f t="shared" si="5"/>
        <v/>
      </c>
      <c r="Q42" s="18"/>
    </row>
    <row r="43" customHeight="1" spans="1:17">
      <c r="A43" s="14">
        <v>36</v>
      </c>
      <c r="B43" s="15"/>
      <c r="C43" s="14"/>
      <c r="D43" s="15"/>
      <c r="E43" s="84"/>
      <c r="F43" s="16"/>
      <c r="G43" s="14"/>
      <c r="H43" s="285"/>
      <c r="I43" s="17"/>
      <c r="J43" s="286">
        <f t="shared" si="2"/>
        <v>0</v>
      </c>
      <c r="K43" s="285"/>
      <c r="L43" s="105"/>
      <c r="M43" s="56"/>
      <c r="N43" s="17">
        <f t="shared" si="3"/>
        <v>0</v>
      </c>
      <c r="O43" s="39" t="str">
        <f t="shared" si="4"/>
        <v/>
      </c>
      <c r="P43" s="56" t="str">
        <f t="shared" si="5"/>
        <v/>
      </c>
      <c r="Q43" s="18"/>
    </row>
    <row r="44" customHeight="1" spans="1:17">
      <c r="A44" s="14">
        <v>37</v>
      </c>
      <c r="B44" s="15"/>
      <c r="C44" s="14"/>
      <c r="D44" s="15"/>
      <c r="E44" s="84"/>
      <c r="F44" s="16"/>
      <c r="G44" s="14"/>
      <c r="H44" s="285"/>
      <c r="I44" s="17"/>
      <c r="J44" s="286">
        <f t="shared" si="2"/>
        <v>0</v>
      </c>
      <c r="K44" s="285"/>
      <c r="L44" s="105"/>
      <c r="M44" s="56"/>
      <c r="N44" s="17">
        <f t="shared" si="3"/>
        <v>0</v>
      </c>
      <c r="O44" s="39" t="str">
        <f t="shared" si="4"/>
        <v/>
      </c>
      <c r="P44" s="56" t="str">
        <f t="shared" si="5"/>
        <v/>
      </c>
      <c r="Q44" s="18"/>
    </row>
    <row r="45" customHeight="1" spans="1:17">
      <c r="A45" s="14">
        <v>38</v>
      </c>
      <c r="B45" s="15"/>
      <c r="C45" s="14"/>
      <c r="D45" s="15"/>
      <c r="E45" s="84"/>
      <c r="F45" s="16"/>
      <c r="G45" s="14"/>
      <c r="H45" s="285"/>
      <c r="I45" s="17"/>
      <c r="J45" s="286">
        <f t="shared" si="2"/>
        <v>0</v>
      </c>
      <c r="K45" s="285"/>
      <c r="L45" s="105"/>
      <c r="M45" s="56"/>
      <c r="N45" s="17">
        <f t="shared" si="3"/>
        <v>0</v>
      </c>
      <c r="O45" s="39" t="str">
        <f t="shared" si="4"/>
        <v/>
      </c>
      <c r="P45" s="56" t="str">
        <f t="shared" si="5"/>
        <v/>
      </c>
      <c r="Q45" s="18"/>
    </row>
    <row r="46" customHeight="1" spans="1:17">
      <c r="A46" s="14">
        <v>39</v>
      </c>
      <c r="B46" s="15"/>
      <c r="C46" s="14"/>
      <c r="D46" s="15"/>
      <c r="E46" s="84"/>
      <c r="F46" s="16"/>
      <c r="G46" s="14"/>
      <c r="H46" s="285"/>
      <c r="I46" s="17"/>
      <c r="J46" s="286">
        <f t="shared" si="2"/>
        <v>0</v>
      </c>
      <c r="K46" s="285"/>
      <c r="L46" s="105"/>
      <c r="M46" s="56"/>
      <c r="N46" s="17">
        <f t="shared" si="3"/>
        <v>0</v>
      </c>
      <c r="O46" s="39" t="str">
        <f t="shared" si="4"/>
        <v/>
      </c>
      <c r="P46" s="56" t="str">
        <f t="shared" si="5"/>
        <v/>
      </c>
      <c r="Q46" s="18"/>
    </row>
    <row r="47" customHeight="1" spans="1:17">
      <c r="A47" s="14">
        <v>40</v>
      </c>
      <c r="B47" s="15"/>
      <c r="C47" s="14"/>
      <c r="D47" s="15"/>
      <c r="E47" s="84"/>
      <c r="F47" s="16"/>
      <c r="G47" s="14"/>
      <c r="H47" s="285"/>
      <c r="I47" s="17"/>
      <c r="J47" s="286">
        <f t="shared" si="2"/>
        <v>0</v>
      </c>
      <c r="K47" s="285"/>
      <c r="L47" s="105"/>
      <c r="M47" s="56"/>
      <c r="N47" s="17">
        <f t="shared" si="3"/>
        <v>0</v>
      </c>
      <c r="O47" s="39" t="str">
        <f t="shared" si="4"/>
        <v/>
      </c>
      <c r="P47" s="56" t="str">
        <f t="shared" si="5"/>
        <v/>
      </c>
      <c r="Q47" s="18"/>
    </row>
    <row r="48" customHeight="1" spans="1:17">
      <c r="A48" s="14">
        <v>41</v>
      </c>
      <c r="B48" s="15"/>
      <c r="C48" s="14"/>
      <c r="D48" s="15"/>
      <c r="E48" s="84"/>
      <c r="F48" s="16"/>
      <c r="G48" s="14"/>
      <c r="H48" s="285"/>
      <c r="I48" s="17"/>
      <c r="J48" s="286">
        <f t="shared" si="2"/>
        <v>0</v>
      </c>
      <c r="K48" s="285"/>
      <c r="L48" s="17"/>
      <c r="M48" s="56"/>
      <c r="N48" s="17">
        <f t="shared" si="3"/>
        <v>0</v>
      </c>
      <c r="O48" s="39" t="str">
        <f t="shared" si="4"/>
        <v/>
      </c>
      <c r="P48" s="56" t="str">
        <f t="shared" si="5"/>
        <v/>
      </c>
      <c r="Q48" s="18"/>
    </row>
    <row r="49" customHeight="1" spans="1:17">
      <c r="A49" s="14">
        <v>42</v>
      </c>
      <c r="B49" s="15"/>
      <c r="C49" s="14"/>
      <c r="D49" s="15"/>
      <c r="E49" s="84"/>
      <c r="F49" s="16"/>
      <c r="G49" s="14"/>
      <c r="H49" s="285"/>
      <c r="I49" s="17"/>
      <c r="J49" s="286">
        <f t="shared" si="2"/>
        <v>0</v>
      </c>
      <c r="K49" s="285"/>
      <c r="L49" s="105"/>
      <c r="M49" s="56"/>
      <c r="N49" s="17">
        <f t="shared" si="3"/>
        <v>0</v>
      </c>
      <c r="O49" s="39" t="str">
        <f t="shared" si="4"/>
        <v/>
      </c>
      <c r="P49" s="56" t="str">
        <f t="shared" si="5"/>
        <v/>
      </c>
      <c r="Q49" s="68"/>
    </row>
    <row r="50" customHeight="1" spans="1:17">
      <c r="A50" s="14">
        <v>43</v>
      </c>
      <c r="B50" s="15"/>
      <c r="C50" s="14"/>
      <c r="D50" s="15"/>
      <c r="E50" s="84"/>
      <c r="F50" s="16"/>
      <c r="G50" s="14"/>
      <c r="H50" s="285"/>
      <c r="I50" s="17"/>
      <c r="J50" s="286">
        <f t="shared" si="2"/>
        <v>0</v>
      </c>
      <c r="K50" s="285"/>
      <c r="L50" s="17"/>
      <c r="M50" s="56"/>
      <c r="N50" s="17">
        <f t="shared" si="3"/>
        <v>0</v>
      </c>
      <c r="O50" s="39" t="str">
        <f t="shared" si="4"/>
        <v/>
      </c>
      <c r="P50" s="56" t="str">
        <f t="shared" si="5"/>
        <v/>
      </c>
      <c r="Q50" s="18"/>
    </row>
    <row r="51" customHeight="1" spans="1:17">
      <c r="A51" s="14">
        <v>44</v>
      </c>
      <c r="B51" s="15"/>
      <c r="C51" s="14"/>
      <c r="D51" s="15"/>
      <c r="E51" s="84"/>
      <c r="F51" s="16"/>
      <c r="G51" s="14"/>
      <c r="H51" s="285"/>
      <c r="I51" s="17"/>
      <c r="J51" s="286">
        <f t="shared" si="2"/>
        <v>0</v>
      </c>
      <c r="K51" s="285"/>
      <c r="L51" s="17"/>
      <c r="M51" s="56"/>
      <c r="N51" s="17">
        <f t="shared" si="3"/>
        <v>0</v>
      </c>
      <c r="O51" s="39" t="str">
        <f t="shared" si="4"/>
        <v/>
      </c>
      <c r="P51" s="56" t="str">
        <f t="shared" si="5"/>
        <v/>
      </c>
      <c r="Q51" s="18"/>
    </row>
    <row r="52" customHeight="1" spans="1:17">
      <c r="A52" s="14">
        <v>45</v>
      </c>
      <c r="B52" s="15"/>
      <c r="C52" s="14"/>
      <c r="D52" s="15"/>
      <c r="E52" s="84"/>
      <c r="F52" s="16"/>
      <c r="G52" s="14"/>
      <c r="H52" s="285"/>
      <c r="I52" s="17"/>
      <c r="J52" s="286">
        <f t="shared" si="2"/>
        <v>0</v>
      </c>
      <c r="K52" s="285"/>
      <c r="L52" s="105"/>
      <c r="M52" s="56"/>
      <c r="N52" s="17">
        <f t="shared" si="3"/>
        <v>0</v>
      </c>
      <c r="O52" s="39" t="str">
        <f t="shared" si="4"/>
        <v/>
      </c>
      <c r="P52" s="56" t="str">
        <f t="shared" si="5"/>
        <v/>
      </c>
      <c r="Q52" s="68"/>
    </row>
    <row r="53" customHeight="1" spans="1:17">
      <c r="A53" s="14">
        <v>46</v>
      </c>
      <c r="B53" s="15"/>
      <c r="C53" s="14"/>
      <c r="D53" s="15"/>
      <c r="E53" s="84"/>
      <c r="F53" s="16"/>
      <c r="G53" s="14"/>
      <c r="H53" s="285"/>
      <c r="I53" s="17"/>
      <c r="J53" s="286">
        <f t="shared" si="2"/>
        <v>0</v>
      </c>
      <c r="K53" s="285"/>
      <c r="L53" s="105"/>
      <c r="M53" s="56"/>
      <c r="N53" s="17">
        <f t="shared" si="3"/>
        <v>0</v>
      </c>
      <c r="O53" s="39" t="str">
        <f t="shared" si="4"/>
        <v/>
      </c>
      <c r="P53" s="56" t="str">
        <f t="shared" si="5"/>
        <v/>
      </c>
      <c r="Q53" s="68"/>
    </row>
    <row r="54" customHeight="1" spans="1:17">
      <c r="A54" s="14">
        <v>47</v>
      </c>
      <c r="B54" s="15"/>
      <c r="C54" s="14"/>
      <c r="D54" s="15"/>
      <c r="E54" s="84"/>
      <c r="F54" s="16"/>
      <c r="G54" s="14"/>
      <c r="H54" s="285"/>
      <c r="I54" s="17"/>
      <c r="J54" s="286">
        <f t="shared" si="2"/>
        <v>0</v>
      </c>
      <c r="K54" s="285"/>
      <c r="L54" s="105"/>
      <c r="M54" s="56"/>
      <c r="N54" s="17">
        <f t="shared" si="3"/>
        <v>0</v>
      </c>
      <c r="O54" s="39" t="str">
        <f t="shared" si="4"/>
        <v/>
      </c>
      <c r="P54" s="56" t="str">
        <f t="shared" si="5"/>
        <v/>
      </c>
      <c r="Q54" s="68"/>
    </row>
    <row r="55" customHeight="1" spans="1:17">
      <c r="A55" s="14">
        <v>48</v>
      </c>
      <c r="B55" s="15"/>
      <c r="C55" s="14"/>
      <c r="D55" s="15"/>
      <c r="E55" s="84"/>
      <c r="F55" s="16"/>
      <c r="G55" s="14"/>
      <c r="H55" s="285"/>
      <c r="I55" s="17"/>
      <c r="J55" s="286">
        <f t="shared" si="2"/>
        <v>0</v>
      </c>
      <c r="K55" s="285"/>
      <c r="L55" s="105"/>
      <c r="M55" s="56"/>
      <c r="N55" s="17">
        <f t="shared" si="3"/>
        <v>0</v>
      </c>
      <c r="O55" s="39" t="str">
        <f t="shared" si="4"/>
        <v/>
      </c>
      <c r="P55" s="56" t="str">
        <f t="shared" si="5"/>
        <v/>
      </c>
      <c r="Q55" s="68"/>
    </row>
    <row r="56" customHeight="1" spans="1:17">
      <c r="A56" s="14">
        <v>49</v>
      </c>
      <c r="B56" s="15"/>
      <c r="C56" s="14"/>
      <c r="D56" s="15"/>
      <c r="E56" s="84"/>
      <c r="F56" s="16"/>
      <c r="G56" s="14"/>
      <c r="H56" s="285"/>
      <c r="I56" s="17"/>
      <c r="J56" s="286">
        <f t="shared" si="2"/>
        <v>0</v>
      </c>
      <c r="K56" s="285"/>
      <c r="L56" s="105"/>
      <c r="M56" s="56"/>
      <c r="N56" s="17">
        <f t="shared" si="3"/>
        <v>0</v>
      </c>
      <c r="O56" s="39" t="str">
        <f t="shared" si="4"/>
        <v/>
      </c>
      <c r="P56" s="56" t="str">
        <f t="shared" si="5"/>
        <v/>
      </c>
      <c r="Q56" s="68"/>
    </row>
    <row r="57" customHeight="1" spans="1:17">
      <c r="A57" s="14">
        <v>50</v>
      </c>
      <c r="B57" s="15"/>
      <c r="C57" s="14"/>
      <c r="D57" s="15"/>
      <c r="E57" s="84"/>
      <c r="F57" s="16"/>
      <c r="G57" s="14"/>
      <c r="H57" s="285"/>
      <c r="I57" s="17"/>
      <c r="J57" s="286">
        <f t="shared" si="2"/>
        <v>0</v>
      </c>
      <c r="K57" s="285"/>
      <c r="L57" s="17"/>
      <c r="M57" s="56"/>
      <c r="N57" s="17">
        <f t="shared" si="3"/>
        <v>0</v>
      </c>
      <c r="O57" s="39" t="str">
        <f t="shared" si="4"/>
        <v/>
      </c>
      <c r="P57" s="56" t="str">
        <f t="shared" si="5"/>
        <v/>
      </c>
      <c r="Q57" s="68"/>
    </row>
    <row r="58" customHeight="1" spans="1:17">
      <c r="A58" s="14">
        <v>51</v>
      </c>
      <c r="B58" s="15"/>
      <c r="C58" s="14"/>
      <c r="D58" s="15"/>
      <c r="E58" s="84"/>
      <c r="F58" s="16"/>
      <c r="G58" s="14"/>
      <c r="H58" s="285"/>
      <c r="I58" s="17"/>
      <c r="J58" s="286">
        <f t="shared" si="2"/>
        <v>0</v>
      </c>
      <c r="K58" s="285"/>
      <c r="L58" s="17"/>
      <c r="M58" s="56"/>
      <c r="N58" s="17">
        <f t="shared" si="3"/>
        <v>0</v>
      </c>
      <c r="O58" s="39" t="str">
        <f t="shared" si="4"/>
        <v/>
      </c>
      <c r="P58" s="56" t="str">
        <f t="shared" si="5"/>
        <v/>
      </c>
      <c r="Q58" s="18"/>
    </row>
    <row r="59" customHeight="1" spans="1:17">
      <c r="A59" s="14">
        <v>52</v>
      </c>
      <c r="B59" s="15"/>
      <c r="C59" s="14"/>
      <c r="D59" s="15"/>
      <c r="E59" s="84"/>
      <c r="F59" s="16"/>
      <c r="G59" s="14"/>
      <c r="H59" s="285"/>
      <c r="I59" s="17"/>
      <c r="J59" s="286">
        <f t="shared" si="2"/>
        <v>0</v>
      </c>
      <c r="K59" s="285"/>
      <c r="L59" s="17"/>
      <c r="M59" s="56"/>
      <c r="N59" s="17">
        <f t="shared" si="3"/>
        <v>0</v>
      </c>
      <c r="O59" s="39" t="str">
        <f t="shared" si="4"/>
        <v/>
      </c>
      <c r="P59" s="56" t="str">
        <f t="shared" si="5"/>
        <v/>
      </c>
      <c r="Q59" s="18"/>
    </row>
    <row r="60" customHeight="1" spans="1:17">
      <c r="A60" s="14">
        <v>53</v>
      </c>
      <c r="B60" s="15"/>
      <c r="C60" s="14"/>
      <c r="D60" s="15"/>
      <c r="E60" s="84"/>
      <c r="F60" s="16"/>
      <c r="G60" s="14"/>
      <c r="H60" s="285"/>
      <c r="I60" s="17"/>
      <c r="J60" s="286">
        <f t="shared" si="2"/>
        <v>0</v>
      </c>
      <c r="K60" s="285"/>
      <c r="L60" s="105"/>
      <c r="M60" s="56"/>
      <c r="N60" s="17">
        <f t="shared" si="3"/>
        <v>0</v>
      </c>
      <c r="O60" s="39" t="str">
        <f t="shared" si="4"/>
        <v/>
      </c>
      <c r="P60" s="56" t="str">
        <f t="shared" si="5"/>
        <v/>
      </c>
      <c r="Q60" s="68"/>
    </row>
    <row r="61" customHeight="1" spans="1:17">
      <c r="A61" s="14">
        <v>54</v>
      </c>
      <c r="B61" s="15"/>
      <c r="C61" s="14"/>
      <c r="D61" s="15"/>
      <c r="E61" s="84"/>
      <c r="F61" s="16"/>
      <c r="G61" s="14"/>
      <c r="H61" s="285"/>
      <c r="I61" s="17"/>
      <c r="J61" s="286">
        <f t="shared" si="2"/>
        <v>0</v>
      </c>
      <c r="K61" s="285"/>
      <c r="L61" s="105"/>
      <c r="M61" s="56"/>
      <c r="N61" s="17">
        <f t="shared" si="3"/>
        <v>0</v>
      </c>
      <c r="O61" s="39" t="str">
        <f t="shared" si="4"/>
        <v/>
      </c>
      <c r="P61" s="56" t="str">
        <f t="shared" si="5"/>
        <v/>
      </c>
      <c r="Q61" s="68"/>
    </row>
    <row r="62" customHeight="1" spans="1:17">
      <c r="A62" s="14">
        <v>55</v>
      </c>
      <c r="B62" s="15"/>
      <c r="C62" s="14"/>
      <c r="D62" s="15"/>
      <c r="E62" s="84"/>
      <c r="F62" s="16"/>
      <c r="G62" s="14"/>
      <c r="H62" s="285"/>
      <c r="I62" s="17"/>
      <c r="J62" s="286">
        <f t="shared" si="2"/>
        <v>0</v>
      </c>
      <c r="K62" s="285"/>
      <c r="L62" s="17"/>
      <c r="M62" s="56"/>
      <c r="N62" s="17">
        <f t="shared" si="3"/>
        <v>0</v>
      </c>
      <c r="O62" s="39" t="str">
        <f t="shared" si="4"/>
        <v/>
      </c>
      <c r="P62" s="56" t="str">
        <f t="shared" si="5"/>
        <v/>
      </c>
      <c r="Q62" s="18"/>
    </row>
    <row r="63" customHeight="1" spans="1:17">
      <c r="A63" s="14">
        <v>56</v>
      </c>
      <c r="B63" s="15"/>
      <c r="C63" s="14"/>
      <c r="D63" s="15"/>
      <c r="E63" s="84"/>
      <c r="F63" s="16"/>
      <c r="G63" s="14"/>
      <c r="H63" s="285"/>
      <c r="I63" s="17"/>
      <c r="J63" s="286">
        <f t="shared" si="2"/>
        <v>0</v>
      </c>
      <c r="K63" s="285"/>
      <c r="L63" s="17"/>
      <c r="M63" s="56"/>
      <c r="N63" s="17">
        <f t="shared" si="3"/>
        <v>0</v>
      </c>
      <c r="O63" s="39" t="str">
        <f t="shared" si="4"/>
        <v/>
      </c>
      <c r="P63" s="56" t="str">
        <f t="shared" si="5"/>
        <v/>
      </c>
      <c r="Q63" s="18"/>
    </row>
    <row r="64" customHeight="1" spans="1:17">
      <c r="A64" s="14">
        <v>57</v>
      </c>
      <c r="B64" s="15"/>
      <c r="C64" s="14"/>
      <c r="D64" s="15"/>
      <c r="E64" s="84"/>
      <c r="F64" s="16"/>
      <c r="G64" s="14"/>
      <c r="H64" s="285"/>
      <c r="I64" s="17"/>
      <c r="J64" s="286">
        <f t="shared" si="2"/>
        <v>0</v>
      </c>
      <c r="K64" s="285"/>
      <c r="L64" s="17"/>
      <c r="M64" s="56"/>
      <c r="N64" s="17">
        <f t="shared" si="3"/>
        <v>0</v>
      </c>
      <c r="O64" s="39" t="str">
        <f t="shared" si="4"/>
        <v/>
      </c>
      <c r="P64" s="56" t="str">
        <f t="shared" si="5"/>
        <v/>
      </c>
      <c r="Q64" s="18"/>
    </row>
    <row r="65" customHeight="1" spans="1:17">
      <c r="A65" s="14">
        <v>58</v>
      </c>
      <c r="B65" s="15"/>
      <c r="C65" s="14"/>
      <c r="D65" s="15"/>
      <c r="E65" s="84"/>
      <c r="F65" s="16"/>
      <c r="G65" s="14"/>
      <c r="H65" s="285"/>
      <c r="I65" s="17"/>
      <c r="J65" s="286">
        <f t="shared" si="2"/>
        <v>0</v>
      </c>
      <c r="K65" s="285"/>
      <c r="L65" s="17"/>
      <c r="M65" s="56"/>
      <c r="N65" s="17">
        <f t="shared" si="3"/>
        <v>0</v>
      </c>
      <c r="O65" s="39" t="str">
        <f t="shared" si="4"/>
        <v/>
      </c>
      <c r="P65" s="56" t="str">
        <f t="shared" si="5"/>
        <v/>
      </c>
      <c r="Q65" s="18"/>
    </row>
    <row r="66" customHeight="1" spans="1:17">
      <c r="A66" s="14">
        <v>59</v>
      </c>
      <c r="B66" s="15"/>
      <c r="C66" s="14"/>
      <c r="D66" s="15"/>
      <c r="E66" s="84"/>
      <c r="F66" s="16"/>
      <c r="G66" s="14"/>
      <c r="H66" s="285"/>
      <c r="I66" s="17"/>
      <c r="J66" s="286">
        <f t="shared" si="2"/>
        <v>0</v>
      </c>
      <c r="K66" s="285"/>
      <c r="L66" s="105"/>
      <c r="M66" s="56"/>
      <c r="N66" s="17">
        <f t="shared" si="3"/>
        <v>0</v>
      </c>
      <c r="O66" s="39" t="str">
        <f t="shared" si="4"/>
        <v/>
      </c>
      <c r="P66" s="56" t="str">
        <f t="shared" si="5"/>
        <v/>
      </c>
      <c r="Q66" s="68"/>
    </row>
    <row r="67" customHeight="1" spans="1:17">
      <c r="A67" s="14">
        <v>60</v>
      </c>
      <c r="B67" s="15"/>
      <c r="C67" s="14"/>
      <c r="D67" s="15"/>
      <c r="E67" s="84"/>
      <c r="F67" s="16"/>
      <c r="G67" s="14"/>
      <c r="H67" s="285"/>
      <c r="I67" s="17"/>
      <c r="J67" s="286">
        <f t="shared" si="2"/>
        <v>0</v>
      </c>
      <c r="K67" s="285"/>
      <c r="L67" s="17"/>
      <c r="M67" s="56"/>
      <c r="N67" s="17">
        <f t="shared" si="3"/>
        <v>0</v>
      </c>
      <c r="O67" s="39" t="str">
        <f t="shared" si="4"/>
        <v/>
      </c>
      <c r="P67" s="56" t="str">
        <f t="shared" si="5"/>
        <v/>
      </c>
      <c r="Q67" s="18"/>
    </row>
    <row r="68" customHeight="1" spans="1:17">
      <c r="A68" s="14">
        <v>61</v>
      </c>
      <c r="B68" s="15"/>
      <c r="C68" s="14"/>
      <c r="D68" s="15"/>
      <c r="E68" s="84"/>
      <c r="F68" s="16"/>
      <c r="G68" s="14"/>
      <c r="H68" s="285"/>
      <c r="I68" s="17"/>
      <c r="J68" s="286">
        <f t="shared" si="2"/>
        <v>0</v>
      </c>
      <c r="K68" s="285"/>
      <c r="L68" s="17"/>
      <c r="M68" s="56"/>
      <c r="N68" s="17">
        <f t="shared" si="3"/>
        <v>0</v>
      </c>
      <c r="O68" s="39" t="str">
        <f t="shared" si="4"/>
        <v/>
      </c>
      <c r="P68" s="56" t="str">
        <f t="shared" si="5"/>
        <v/>
      </c>
      <c r="Q68" s="18"/>
    </row>
    <row r="69" customHeight="1" spans="1:17">
      <c r="A69" s="14">
        <v>62</v>
      </c>
      <c r="B69" s="15"/>
      <c r="C69" s="14"/>
      <c r="D69" s="15"/>
      <c r="E69" s="84"/>
      <c r="F69" s="16"/>
      <c r="G69" s="14"/>
      <c r="H69" s="285"/>
      <c r="I69" s="17"/>
      <c r="J69" s="286">
        <f t="shared" si="2"/>
        <v>0</v>
      </c>
      <c r="K69" s="285"/>
      <c r="L69" s="17"/>
      <c r="M69" s="56"/>
      <c r="N69" s="17">
        <f t="shared" si="3"/>
        <v>0</v>
      </c>
      <c r="O69" s="39" t="str">
        <f t="shared" si="4"/>
        <v/>
      </c>
      <c r="P69" s="56" t="str">
        <f t="shared" si="5"/>
        <v/>
      </c>
      <c r="Q69" s="18"/>
    </row>
    <row r="70" customHeight="1" spans="1:17">
      <c r="A70" s="14">
        <v>63</v>
      </c>
      <c r="B70" s="15"/>
      <c r="C70" s="14"/>
      <c r="D70" s="15"/>
      <c r="E70" s="84"/>
      <c r="F70" s="16"/>
      <c r="G70" s="14"/>
      <c r="H70" s="285"/>
      <c r="I70" s="17"/>
      <c r="J70" s="286">
        <f t="shared" si="2"/>
        <v>0</v>
      </c>
      <c r="K70" s="285"/>
      <c r="L70" s="17"/>
      <c r="M70" s="56"/>
      <c r="N70" s="17">
        <f t="shared" si="3"/>
        <v>0</v>
      </c>
      <c r="O70" s="39" t="str">
        <f t="shared" si="4"/>
        <v/>
      </c>
      <c r="P70" s="56" t="str">
        <f t="shared" si="5"/>
        <v/>
      </c>
      <c r="Q70" s="18"/>
    </row>
    <row r="71" customHeight="1" spans="1:17">
      <c r="A71" s="14">
        <v>64</v>
      </c>
      <c r="B71" s="15"/>
      <c r="C71" s="14"/>
      <c r="D71" s="15"/>
      <c r="E71" s="84"/>
      <c r="F71" s="16"/>
      <c r="G71" s="14"/>
      <c r="H71" s="285"/>
      <c r="I71" s="17"/>
      <c r="J71" s="286">
        <f t="shared" si="2"/>
        <v>0</v>
      </c>
      <c r="K71" s="285"/>
      <c r="L71" s="17"/>
      <c r="M71" s="56"/>
      <c r="N71" s="17">
        <f t="shared" si="3"/>
        <v>0</v>
      </c>
      <c r="O71" s="39" t="str">
        <f t="shared" si="4"/>
        <v/>
      </c>
      <c r="P71" s="56" t="str">
        <f t="shared" si="5"/>
        <v/>
      </c>
      <c r="Q71" s="18"/>
    </row>
    <row r="72" customHeight="1" spans="1:17">
      <c r="A72" s="14">
        <v>65</v>
      </c>
      <c r="B72" s="15"/>
      <c r="C72" s="14"/>
      <c r="D72" s="15"/>
      <c r="E72" s="84"/>
      <c r="F72" s="16"/>
      <c r="G72" s="14"/>
      <c r="H72" s="285"/>
      <c r="I72" s="17"/>
      <c r="J72" s="286">
        <f t="shared" si="2"/>
        <v>0</v>
      </c>
      <c r="K72" s="285"/>
      <c r="L72" s="17"/>
      <c r="M72" s="56"/>
      <c r="N72" s="17">
        <f t="shared" si="3"/>
        <v>0</v>
      </c>
      <c r="O72" s="39" t="str">
        <f t="shared" si="4"/>
        <v/>
      </c>
      <c r="P72" s="56" t="str">
        <f t="shared" si="5"/>
        <v/>
      </c>
      <c r="Q72" s="18"/>
    </row>
    <row r="73" customHeight="1" spans="1:17">
      <c r="A73" s="14">
        <v>66</v>
      </c>
      <c r="B73" s="15"/>
      <c r="C73" s="14"/>
      <c r="D73" s="15"/>
      <c r="E73" s="84"/>
      <c r="F73" s="16"/>
      <c r="G73" s="14"/>
      <c r="H73" s="285"/>
      <c r="I73" s="17"/>
      <c r="J73" s="286">
        <f t="shared" ref="J73:J136" si="6">H73*I73</f>
        <v>0</v>
      </c>
      <c r="K73" s="285"/>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285"/>
      <c r="I74" s="17"/>
      <c r="J74" s="286">
        <f t="shared" si="6"/>
        <v>0</v>
      </c>
      <c r="K74" s="285"/>
      <c r="L74" s="105"/>
      <c r="M74" s="56"/>
      <c r="N74" s="17">
        <f t="shared" si="7"/>
        <v>0</v>
      </c>
      <c r="O74" s="39" t="str">
        <f t="shared" si="4"/>
        <v/>
      </c>
      <c r="P74" s="56" t="str">
        <f t="shared" si="5"/>
        <v/>
      </c>
      <c r="Q74" s="68"/>
    </row>
    <row r="75" customHeight="1" spans="1:17">
      <c r="A75" s="14">
        <v>68</v>
      </c>
      <c r="B75" s="15"/>
      <c r="C75" s="14"/>
      <c r="D75" s="15"/>
      <c r="E75" s="84"/>
      <c r="F75" s="16"/>
      <c r="G75" s="14"/>
      <c r="H75" s="285"/>
      <c r="I75" s="17"/>
      <c r="J75" s="286">
        <f t="shared" si="6"/>
        <v>0</v>
      </c>
      <c r="K75" s="285"/>
      <c r="L75" s="105"/>
      <c r="M75" s="56"/>
      <c r="N75" s="17">
        <f t="shared" si="7"/>
        <v>0</v>
      </c>
      <c r="O75" s="39" t="str">
        <f t="shared" si="4"/>
        <v/>
      </c>
      <c r="P75" s="56" t="str">
        <f t="shared" si="5"/>
        <v/>
      </c>
      <c r="Q75" s="68"/>
    </row>
    <row r="76" customHeight="1" spans="1:17">
      <c r="A76" s="14">
        <v>69</v>
      </c>
      <c r="B76" s="15"/>
      <c r="C76" s="14"/>
      <c r="D76" s="15"/>
      <c r="E76" s="84"/>
      <c r="F76" s="16"/>
      <c r="G76" s="14"/>
      <c r="H76" s="285"/>
      <c r="I76" s="17"/>
      <c r="J76" s="286">
        <f t="shared" si="6"/>
        <v>0</v>
      </c>
      <c r="K76" s="285"/>
      <c r="L76" s="17"/>
      <c r="M76" s="56"/>
      <c r="N76" s="17">
        <f t="shared" si="7"/>
        <v>0</v>
      </c>
      <c r="O76" s="39" t="str">
        <f t="shared" si="4"/>
        <v/>
      </c>
      <c r="P76" s="56" t="str">
        <f t="shared" si="5"/>
        <v/>
      </c>
      <c r="Q76" s="18"/>
    </row>
    <row r="77" customHeight="1" spans="1:17">
      <c r="A77" s="14">
        <v>70</v>
      </c>
      <c r="B77" s="15"/>
      <c r="C77" s="14"/>
      <c r="D77" s="15"/>
      <c r="E77" s="84"/>
      <c r="F77" s="16"/>
      <c r="G77" s="14"/>
      <c r="H77" s="285"/>
      <c r="I77" s="17"/>
      <c r="J77" s="286">
        <f t="shared" si="6"/>
        <v>0</v>
      </c>
      <c r="K77" s="285"/>
      <c r="L77" s="105"/>
      <c r="M77" s="56"/>
      <c r="N77" s="17">
        <f t="shared" si="7"/>
        <v>0</v>
      </c>
      <c r="O77" s="39" t="str">
        <f t="shared" si="4"/>
        <v/>
      </c>
      <c r="P77" s="56" t="str">
        <f t="shared" si="5"/>
        <v/>
      </c>
      <c r="Q77" s="68"/>
    </row>
    <row r="78" customHeight="1" spans="1:17">
      <c r="A78" s="14">
        <v>71</v>
      </c>
      <c r="B78" s="15"/>
      <c r="C78" s="14"/>
      <c r="D78" s="15"/>
      <c r="E78" s="84"/>
      <c r="F78" s="16"/>
      <c r="G78" s="14"/>
      <c r="H78" s="285"/>
      <c r="I78" s="17"/>
      <c r="J78" s="286">
        <f t="shared" si="6"/>
        <v>0</v>
      </c>
      <c r="K78" s="285"/>
      <c r="L78" s="105"/>
      <c r="M78" s="56"/>
      <c r="N78" s="17">
        <f t="shared" si="7"/>
        <v>0</v>
      </c>
      <c r="O78" s="39" t="str">
        <f t="shared" si="4"/>
        <v/>
      </c>
      <c r="P78" s="56" t="str">
        <f t="shared" si="5"/>
        <v/>
      </c>
      <c r="Q78" s="68"/>
    </row>
    <row r="79" customHeight="1" spans="1:17">
      <c r="A79" s="14">
        <v>72</v>
      </c>
      <c r="B79" s="15"/>
      <c r="C79" s="14"/>
      <c r="D79" s="15"/>
      <c r="E79" s="84"/>
      <c r="F79" s="16"/>
      <c r="G79" s="14"/>
      <c r="H79" s="285"/>
      <c r="I79" s="17"/>
      <c r="J79" s="286">
        <f t="shared" si="6"/>
        <v>0</v>
      </c>
      <c r="K79" s="285"/>
      <c r="L79" s="17"/>
      <c r="M79" s="56"/>
      <c r="N79" s="17">
        <f t="shared" si="7"/>
        <v>0</v>
      </c>
      <c r="O79" s="39" t="str">
        <f t="shared" si="4"/>
        <v/>
      </c>
      <c r="P79" s="56" t="str">
        <f t="shared" si="5"/>
        <v/>
      </c>
      <c r="Q79" s="18"/>
    </row>
    <row r="80" customHeight="1" spans="1:17">
      <c r="A80" s="14">
        <v>73</v>
      </c>
      <c r="B80" s="15"/>
      <c r="C80" s="14"/>
      <c r="D80" s="15"/>
      <c r="E80" s="84"/>
      <c r="F80" s="16"/>
      <c r="G80" s="14"/>
      <c r="H80" s="285"/>
      <c r="I80" s="17"/>
      <c r="J80" s="286">
        <f t="shared" si="6"/>
        <v>0</v>
      </c>
      <c r="K80" s="285"/>
      <c r="L80" s="105"/>
      <c r="M80" s="56"/>
      <c r="N80" s="17">
        <f t="shared" si="7"/>
        <v>0</v>
      </c>
      <c r="O80" s="39" t="str">
        <f t="shared" si="4"/>
        <v/>
      </c>
      <c r="P80" s="56" t="str">
        <f t="shared" si="5"/>
        <v/>
      </c>
      <c r="Q80" s="68"/>
    </row>
    <row r="81" customHeight="1" spans="1:17">
      <c r="A81" s="14">
        <v>74</v>
      </c>
      <c r="B81" s="15"/>
      <c r="C81" s="14"/>
      <c r="D81" s="15"/>
      <c r="E81" s="84"/>
      <c r="F81" s="16"/>
      <c r="G81" s="14"/>
      <c r="H81" s="285"/>
      <c r="I81" s="17"/>
      <c r="J81" s="286">
        <f t="shared" si="6"/>
        <v>0</v>
      </c>
      <c r="K81" s="285"/>
      <c r="L81" s="105"/>
      <c r="M81" s="56"/>
      <c r="N81" s="17">
        <f t="shared" si="7"/>
        <v>0</v>
      </c>
      <c r="O81" s="39" t="str">
        <f t="shared" si="4"/>
        <v/>
      </c>
      <c r="P81" s="56" t="str">
        <f t="shared" si="5"/>
        <v/>
      </c>
      <c r="Q81" s="68"/>
    </row>
    <row r="82" customHeight="1" spans="1:17">
      <c r="A82" s="14">
        <v>75</v>
      </c>
      <c r="B82" s="15"/>
      <c r="C82" s="14"/>
      <c r="D82" s="15"/>
      <c r="E82" s="84"/>
      <c r="F82" s="16"/>
      <c r="G82" s="14"/>
      <c r="H82" s="285"/>
      <c r="I82" s="17"/>
      <c r="J82" s="286">
        <f t="shared" si="6"/>
        <v>0</v>
      </c>
      <c r="K82" s="285"/>
      <c r="L82" s="105"/>
      <c r="M82" s="56"/>
      <c r="N82" s="17">
        <f t="shared" si="7"/>
        <v>0</v>
      </c>
      <c r="O82" s="39" t="str">
        <f t="shared" si="4"/>
        <v/>
      </c>
      <c r="P82" s="56" t="str">
        <f t="shared" si="5"/>
        <v/>
      </c>
      <c r="Q82" s="68"/>
    </row>
    <row r="83" customHeight="1" spans="1:17">
      <c r="A83" s="14">
        <v>76</v>
      </c>
      <c r="B83" s="15"/>
      <c r="C83" s="14"/>
      <c r="D83" s="15"/>
      <c r="E83" s="84"/>
      <c r="F83" s="16"/>
      <c r="G83" s="14"/>
      <c r="H83" s="285"/>
      <c r="I83" s="17"/>
      <c r="J83" s="286">
        <f t="shared" si="6"/>
        <v>0</v>
      </c>
      <c r="K83" s="285"/>
      <c r="L83" s="17"/>
      <c r="M83" s="56"/>
      <c r="N83" s="17">
        <f t="shared" si="7"/>
        <v>0</v>
      </c>
      <c r="O83" s="39" t="str">
        <f t="shared" si="4"/>
        <v/>
      </c>
      <c r="P83" s="56" t="str">
        <f t="shared" si="5"/>
        <v/>
      </c>
      <c r="Q83" s="18"/>
    </row>
    <row r="84" customHeight="1" spans="1:17">
      <c r="A84" s="14">
        <v>77</v>
      </c>
      <c r="B84" s="15"/>
      <c r="C84" s="14"/>
      <c r="D84" s="15"/>
      <c r="E84" s="84"/>
      <c r="F84" s="16"/>
      <c r="G84" s="14"/>
      <c r="H84" s="285"/>
      <c r="I84" s="17"/>
      <c r="J84" s="286">
        <f t="shared" si="6"/>
        <v>0</v>
      </c>
      <c r="K84" s="285"/>
      <c r="L84" s="17"/>
      <c r="M84" s="56"/>
      <c r="N84" s="17">
        <f t="shared" si="7"/>
        <v>0</v>
      </c>
      <c r="O84" s="39" t="str">
        <f t="shared" si="4"/>
        <v/>
      </c>
      <c r="P84" s="56" t="str">
        <f t="shared" si="5"/>
        <v/>
      </c>
      <c r="Q84" s="18"/>
    </row>
    <row r="85" customHeight="1" spans="1:17">
      <c r="A85" s="14">
        <v>78</v>
      </c>
      <c r="B85" s="15"/>
      <c r="C85" s="14"/>
      <c r="D85" s="15"/>
      <c r="E85" s="84"/>
      <c r="F85" s="16"/>
      <c r="G85" s="14"/>
      <c r="H85" s="285"/>
      <c r="I85" s="17"/>
      <c r="J85" s="286">
        <f t="shared" si="6"/>
        <v>0</v>
      </c>
      <c r="K85" s="285"/>
      <c r="L85" s="17"/>
      <c r="M85" s="56"/>
      <c r="N85" s="17">
        <f t="shared" si="7"/>
        <v>0</v>
      </c>
      <c r="O85" s="39" t="str">
        <f t="shared" si="4"/>
        <v/>
      </c>
      <c r="P85" s="56" t="str">
        <f t="shared" si="5"/>
        <v/>
      </c>
      <c r="Q85" s="18"/>
    </row>
    <row r="86" customHeight="1" spans="1:17">
      <c r="A86" s="14">
        <v>79</v>
      </c>
      <c r="B86" s="15"/>
      <c r="C86" s="14"/>
      <c r="D86" s="15"/>
      <c r="E86" s="84"/>
      <c r="F86" s="16"/>
      <c r="G86" s="14"/>
      <c r="H86" s="285"/>
      <c r="I86" s="17"/>
      <c r="J86" s="286">
        <f t="shared" si="6"/>
        <v>0</v>
      </c>
      <c r="K86" s="285"/>
      <c r="L86" s="17"/>
      <c r="M86" s="56"/>
      <c r="N86" s="17">
        <f t="shared" si="7"/>
        <v>0</v>
      </c>
      <c r="O86" s="39" t="str">
        <f t="shared" si="4"/>
        <v/>
      </c>
      <c r="P86" s="56" t="str">
        <f t="shared" si="5"/>
        <v/>
      </c>
      <c r="Q86" s="18"/>
    </row>
    <row r="87" customHeight="1" spans="1:17">
      <c r="A87" s="14">
        <v>80</v>
      </c>
      <c r="B87" s="15"/>
      <c r="C87" s="14"/>
      <c r="D87" s="15"/>
      <c r="E87" s="84"/>
      <c r="F87" s="16"/>
      <c r="G87" s="14"/>
      <c r="H87" s="285"/>
      <c r="I87" s="17"/>
      <c r="J87" s="286">
        <f t="shared" si="6"/>
        <v>0</v>
      </c>
      <c r="K87" s="285"/>
      <c r="L87" s="105"/>
      <c r="M87" s="56"/>
      <c r="N87" s="17">
        <f t="shared" si="7"/>
        <v>0</v>
      </c>
      <c r="O87" s="39" t="str">
        <f t="shared" si="4"/>
        <v/>
      </c>
      <c r="P87" s="56" t="str">
        <f t="shared" si="5"/>
        <v/>
      </c>
      <c r="Q87" s="68"/>
    </row>
    <row r="88" customHeight="1" spans="1:17">
      <c r="A88" s="14">
        <v>81</v>
      </c>
      <c r="B88" s="15"/>
      <c r="C88" s="14"/>
      <c r="D88" s="15"/>
      <c r="E88" s="84"/>
      <c r="F88" s="16"/>
      <c r="G88" s="14"/>
      <c r="H88" s="285"/>
      <c r="I88" s="17"/>
      <c r="J88" s="286">
        <f t="shared" si="6"/>
        <v>0</v>
      </c>
      <c r="K88" s="285"/>
      <c r="L88" s="17"/>
      <c r="M88" s="56"/>
      <c r="N88" s="17">
        <f t="shared" si="7"/>
        <v>0</v>
      </c>
      <c r="O88" s="39" t="str">
        <f t="shared" si="4"/>
        <v/>
      </c>
      <c r="P88" s="56" t="str">
        <f t="shared" si="5"/>
        <v/>
      </c>
      <c r="Q88" s="18"/>
    </row>
    <row r="89" customHeight="1" spans="1:17">
      <c r="A89" s="14">
        <v>82</v>
      </c>
      <c r="B89" s="15"/>
      <c r="C89" s="14"/>
      <c r="D89" s="15"/>
      <c r="E89" s="84"/>
      <c r="F89" s="16"/>
      <c r="G89" s="14"/>
      <c r="H89" s="285"/>
      <c r="I89" s="17"/>
      <c r="J89" s="286">
        <f t="shared" si="6"/>
        <v>0</v>
      </c>
      <c r="K89" s="285"/>
      <c r="L89" s="17"/>
      <c r="M89" s="56"/>
      <c r="N89" s="17">
        <f t="shared" si="7"/>
        <v>0</v>
      </c>
      <c r="O89" s="39" t="str">
        <f t="shared" si="4"/>
        <v/>
      </c>
      <c r="P89" s="56" t="str">
        <f t="shared" si="5"/>
        <v/>
      </c>
      <c r="Q89" s="18"/>
    </row>
    <row r="90" customHeight="1" spans="1:17">
      <c r="A90" s="14">
        <v>83</v>
      </c>
      <c r="B90" s="15"/>
      <c r="C90" s="14"/>
      <c r="D90" s="15"/>
      <c r="E90" s="84"/>
      <c r="F90" s="16"/>
      <c r="G90" s="14"/>
      <c r="H90" s="285"/>
      <c r="I90" s="17"/>
      <c r="J90" s="286">
        <f t="shared" si="6"/>
        <v>0</v>
      </c>
      <c r="K90" s="285"/>
      <c r="L90" s="17"/>
      <c r="M90" s="56"/>
      <c r="N90" s="17">
        <f t="shared" si="7"/>
        <v>0</v>
      </c>
      <c r="O90" s="39" t="str">
        <f t="shared" si="4"/>
        <v/>
      </c>
      <c r="P90" s="56" t="str">
        <f t="shared" si="5"/>
        <v/>
      </c>
      <c r="Q90" s="18"/>
    </row>
    <row r="91" customHeight="1" spans="1:17">
      <c r="A91" s="14">
        <v>84</v>
      </c>
      <c r="B91" s="15"/>
      <c r="C91" s="14"/>
      <c r="D91" s="15"/>
      <c r="E91" s="84"/>
      <c r="F91" s="16"/>
      <c r="G91" s="14"/>
      <c r="H91" s="285"/>
      <c r="I91" s="17"/>
      <c r="J91" s="286">
        <f t="shared" si="6"/>
        <v>0</v>
      </c>
      <c r="K91" s="285"/>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285"/>
      <c r="I92" s="17"/>
      <c r="J92" s="286">
        <f t="shared" si="6"/>
        <v>0</v>
      </c>
      <c r="K92" s="285"/>
      <c r="L92" s="105"/>
      <c r="M92" s="56"/>
      <c r="N92" s="17">
        <f t="shared" si="7"/>
        <v>0</v>
      </c>
      <c r="O92" s="39" t="str">
        <f t="shared" si="8"/>
        <v/>
      </c>
      <c r="P92" s="56" t="str">
        <f t="shared" si="9"/>
        <v/>
      </c>
      <c r="Q92" s="68"/>
    </row>
    <row r="93" customHeight="1" spans="1:17">
      <c r="A93" s="14">
        <v>86</v>
      </c>
      <c r="B93" s="15"/>
      <c r="C93" s="14"/>
      <c r="D93" s="15"/>
      <c r="E93" s="84"/>
      <c r="F93" s="16"/>
      <c r="G93" s="14"/>
      <c r="H93" s="285"/>
      <c r="I93" s="17"/>
      <c r="J93" s="286">
        <f t="shared" si="6"/>
        <v>0</v>
      </c>
      <c r="K93" s="285"/>
      <c r="L93" s="17"/>
      <c r="M93" s="56"/>
      <c r="N93" s="17">
        <f t="shared" si="7"/>
        <v>0</v>
      </c>
      <c r="O93" s="39" t="str">
        <f t="shared" si="8"/>
        <v/>
      </c>
      <c r="P93" s="56" t="str">
        <f t="shared" si="9"/>
        <v/>
      </c>
      <c r="Q93" s="18"/>
    </row>
    <row r="94" customHeight="1" spans="1:17">
      <c r="A94" s="14">
        <v>87</v>
      </c>
      <c r="B94" s="15"/>
      <c r="C94" s="14"/>
      <c r="D94" s="15"/>
      <c r="E94" s="84"/>
      <c r="F94" s="16"/>
      <c r="G94" s="14"/>
      <c r="H94" s="285"/>
      <c r="I94" s="17"/>
      <c r="J94" s="286">
        <f t="shared" si="6"/>
        <v>0</v>
      </c>
      <c r="K94" s="285"/>
      <c r="L94" s="105"/>
      <c r="M94" s="56"/>
      <c r="N94" s="17">
        <f t="shared" si="7"/>
        <v>0</v>
      </c>
      <c r="O94" s="39" t="str">
        <f t="shared" si="8"/>
        <v/>
      </c>
      <c r="P94" s="56" t="str">
        <f t="shared" si="9"/>
        <v/>
      </c>
      <c r="Q94" s="68"/>
    </row>
    <row r="95" customHeight="1" spans="1:17">
      <c r="A95" s="14">
        <v>88</v>
      </c>
      <c r="B95" s="15"/>
      <c r="C95" s="14"/>
      <c r="D95" s="15"/>
      <c r="E95" s="84"/>
      <c r="F95" s="16"/>
      <c r="G95" s="14"/>
      <c r="H95" s="285"/>
      <c r="I95" s="17"/>
      <c r="J95" s="286">
        <f t="shared" si="6"/>
        <v>0</v>
      </c>
      <c r="K95" s="285"/>
      <c r="L95" s="105"/>
      <c r="M95" s="56"/>
      <c r="N95" s="17">
        <f t="shared" si="7"/>
        <v>0</v>
      </c>
      <c r="O95" s="39" t="str">
        <f t="shared" si="8"/>
        <v/>
      </c>
      <c r="P95" s="56" t="str">
        <f t="shared" si="9"/>
        <v/>
      </c>
      <c r="Q95" s="68"/>
    </row>
    <row r="96" customHeight="1" spans="1:17">
      <c r="A96" s="14">
        <v>89</v>
      </c>
      <c r="B96" s="15"/>
      <c r="C96" s="14"/>
      <c r="D96" s="15"/>
      <c r="E96" s="84"/>
      <c r="F96" s="16"/>
      <c r="G96" s="14"/>
      <c r="H96" s="285"/>
      <c r="I96" s="17"/>
      <c r="J96" s="286">
        <f t="shared" si="6"/>
        <v>0</v>
      </c>
      <c r="K96" s="285"/>
      <c r="L96" s="17"/>
      <c r="M96" s="56"/>
      <c r="N96" s="17">
        <f t="shared" si="7"/>
        <v>0</v>
      </c>
      <c r="O96" s="39" t="str">
        <f t="shared" si="8"/>
        <v/>
      </c>
      <c r="P96" s="56" t="str">
        <f t="shared" si="9"/>
        <v/>
      </c>
      <c r="Q96" s="18"/>
    </row>
    <row r="97" customHeight="1" spans="1:17">
      <c r="A97" s="14">
        <v>90</v>
      </c>
      <c r="B97" s="15"/>
      <c r="C97" s="14"/>
      <c r="D97" s="15"/>
      <c r="E97" s="84"/>
      <c r="F97" s="16"/>
      <c r="G97" s="14"/>
      <c r="H97" s="285"/>
      <c r="I97" s="17"/>
      <c r="J97" s="286">
        <f t="shared" si="6"/>
        <v>0</v>
      </c>
      <c r="K97" s="285"/>
      <c r="L97" s="17"/>
      <c r="M97" s="56"/>
      <c r="N97" s="17">
        <f t="shared" si="7"/>
        <v>0</v>
      </c>
      <c r="O97" s="39" t="str">
        <f t="shared" si="8"/>
        <v/>
      </c>
      <c r="P97" s="56" t="str">
        <f t="shared" si="9"/>
        <v/>
      </c>
      <c r="Q97" s="18"/>
    </row>
    <row r="98" customHeight="1" spans="1:17">
      <c r="A98" s="14">
        <v>91</v>
      </c>
      <c r="B98" s="15"/>
      <c r="C98" s="14"/>
      <c r="D98" s="15"/>
      <c r="E98" s="84"/>
      <c r="F98" s="16"/>
      <c r="G98" s="14"/>
      <c r="H98" s="285"/>
      <c r="I98" s="17"/>
      <c r="J98" s="286">
        <f t="shared" si="6"/>
        <v>0</v>
      </c>
      <c r="K98" s="285"/>
      <c r="L98" s="105"/>
      <c r="M98" s="56"/>
      <c r="N98" s="17">
        <f t="shared" si="7"/>
        <v>0</v>
      </c>
      <c r="O98" s="39" t="str">
        <f t="shared" si="8"/>
        <v/>
      </c>
      <c r="P98" s="56" t="str">
        <f t="shared" si="9"/>
        <v/>
      </c>
      <c r="Q98" s="68"/>
    </row>
    <row r="99" customHeight="1" spans="1:17">
      <c r="A99" s="14">
        <v>92</v>
      </c>
      <c r="B99" s="15"/>
      <c r="C99" s="14"/>
      <c r="D99" s="15"/>
      <c r="E99" s="84"/>
      <c r="F99" s="16"/>
      <c r="G99" s="14"/>
      <c r="H99" s="285"/>
      <c r="I99" s="17"/>
      <c r="J99" s="286">
        <f t="shared" si="6"/>
        <v>0</v>
      </c>
      <c r="K99" s="285"/>
      <c r="L99" s="105"/>
      <c r="M99" s="56"/>
      <c r="N99" s="17">
        <f t="shared" si="7"/>
        <v>0</v>
      </c>
      <c r="O99" s="39" t="str">
        <f t="shared" si="8"/>
        <v/>
      </c>
      <c r="P99" s="56" t="str">
        <f t="shared" si="9"/>
        <v/>
      </c>
      <c r="Q99" s="68"/>
    </row>
    <row r="100" customHeight="1" spans="1:17">
      <c r="A100" s="14">
        <v>93</v>
      </c>
      <c r="B100" s="15"/>
      <c r="C100" s="14"/>
      <c r="D100" s="15"/>
      <c r="E100" s="84"/>
      <c r="F100" s="16"/>
      <c r="G100" s="14"/>
      <c r="H100" s="285"/>
      <c r="I100" s="17"/>
      <c r="J100" s="286">
        <f t="shared" si="6"/>
        <v>0</v>
      </c>
      <c r="K100" s="285"/>
      <c r="L100" s="105"/>
      <c r="M100" s="56"/>
      <c r="N100" s="17">
        <f t="shared" si="7"/>
        <v>0</v>
      </c>
      <c r="O100" s="39" t="str">
        <f t="shared" si="8"/>
        <v/>
      </c>
      <c r="P100" s="56" t="str">
        <f t="shared" si="9"/>
        <v/>
      </c>
      <c r="Q100" s="68"/>
    </row>
    <row r="101" customHeight="1" spans="1:17">
      <c r="A101" s="14">
        <v>94</v>
      </c>
      <c r="B101" s="15"/>
      <c r="C101" s="14"/>
      <c r="D101" s="15"/>
      <c r="E101" s="84"/>
      <c r="F101" s="16"/>
      <c r="G101" s="14"/>
      <c r="H101" s="285"/>
      <c r="I101" s="17"/>
      <c r="J101" s="286">
        <f t="shared" si="6"/>
        <v>0</v>
      </c>
      <c r="K101" s="285"/>
      <c r="L101" s="105"/>
      <c r="M101" s="56"/>
      <c r="N101" s="17">
        <f t="shared" si="7"/>
        <v>0</v>
      </c>
      <c r="O101" s="39" t="str">
        <f t="shared" si="8"/>
        <v/>
      </c>
      <c r="P101" s="56" t="str">
        <f t="shared" si="9"/>
        <v/>
      </c>
      <c r="Q101" s="68"/>
    </row>
    <row r="102" customHeight="1" spans="1:17">
      <c r="A102" s="14">
        <v>95</v>
      </c>
      <c r="B102" s="15"/>
      <c r="C102" s="14"/>
      <c r="D102" s="15"/>
      <c r="E102" s="84"/>
      <c r="F102" s="16"/>
      <c r="G102" s="14"/>
      <c r="H102" s="285"/>
      <c r="I102" s="17"/>
      <c r="J102" s="286">
        <f t="shared" si="6"/>
        <v>0</v>
      </c>
      <c r="K102" s="285"/>
      <c r="L102" s="17"/>
      <c r="M102" s="56"/>
      <c r="N102" s="17">
        <f t="shared" si="7"/>
        <v>0</v>
      </c>
      <c r="O102" s="39" t="str">
        <f t="shared" si="8"/>
        <v/>
      </c>
      <c r="P102" s="56" t="str">
        <f t="shared" si="9"/>
        <v/>
      </c>
      <c r="Q102" s="18"/>
    </row>
    <row r="103" customHeight="1" spans="1:17">
      <c r="A103" s="14">
        <v>96</v>
      </c>
      <c r="B103" s="15"/>
      <c r="C103" s="14"/>
      <c r="D103" s="15"/>
      <c r="E103" s="84"/>
      <c r="F103" s="16"/>
      <c r="G103" s="14"/>
      <c r="H103" s="285"/>
      <c r="I103" s="17"/>
      <c r="J103" s="286">
        <f t="shared" si="6"/>
        <v>0</v>
      </c>
      <c r="K103" s="285"/>
      <c r="L103" s="105"/>
      <c r="M103" s="56"/>
      <c r="N103" s="17">
        <f t="shared" si="7"/>
        <v>0</v>
      </c>
      <c r="O103" s="39" t="str">
        <f t="shared" si="8"/>
        <v/>
      </c>
      <c r="P103" s="56" t="str">
        <f t="shared" si="9"/>
        <v/>
      </c>
      <c r="Q103" s="68"/>
    </row>
    <row r="104" customHeight="1" spans="1:17">
      <c r="A104" s="14">
        <v>97</v>
      </c>
      <c r="B104" s="15"/>
      <c r="C104" s="14"/>
      <c r="D104" s="15"/>
      <c r="E104" s="84"/>
      <c r="F104" s="16"/>
      <c r="G104" s="14"/>
      <c r="H104" s="285"/>
      <c r="I104" s="17"/>
      <c r="J104" s="286">
        <f t="shared" si="6"/>
        <v>0</v>
      </c>
      <c r="K104" s="285"/>
      <c r="L104" s="105"/>
      <c r="M104" s="56"/>
      <c r="N104" s="17">
        <f t="shared" si="7"/>
        <v>0</v>
      </c>
      <c r="O104" s="39" t="str">
        <f t="shared" si="8"/>
        <v/>
      </c>
      <c r="P104" s="56" t="str">
        <f t="shared" si="9"/>
        <v/>
      </c>
      <c r="Q104" s="68"/>
    </row>
    <row r="105" customHeight="1" spans="1:17">
      <c r="A105" s="14">
        <v>98</v>
      </c>
      <c r="B105" s="15"/>
      <c r="C105" s="14"/>
      <c r="D105" s="15"/>
      <c r="E105" s="84"/>
      <c r="F105" s="16"/>
      <c r="G105" s="14"/>
      <c r="H105" s="285"/>
      <c r="I105" s="17"/>
      <c r="J105" s="286">
        <f t="shared" si="6"/>
        <v>0</v>
      </c>
      <c r="K105" s="285"/>
      <c r="L105" s="17"/>
      <c r="M105" s="56"/>
      <c r="N105" s="17">
        <f t="shared" si="7"/>
        <v>0</v>
      </c>
      <c r="O105" s="39" t="str">
        <f t="shared" si="8"/>
        <v/>
      </c>
      <c r="P105" s="56" t="str">
        <f t="shared" si="9"/>
        <v/>
      </c>
      <c r="Q105" s="18"/>
    </row>
    <row r="106" customHeight="1" spans="1:17">
      <c r="A106" s="14">
        <v>99</v>
      </c>
      <c r="B106" s="15"/>
      <c r="C106" s="14"/>
      <c r="D106" s="15"/>
      <c r="E106" s="84"/>
      <c r="F106" s="16"/>
      <c r="G106" s="14"/>
      <c r="H106" s="285"/>
      <c r="I106" s="17"/>
      <c r="J106" s="286">
        <f t="shared" si="6"/>
        <v>0</v>
      </c>
      <c r="K106" s="285"/>
      <c r="L106" s="105"/>
      <c r="M106" s="56"/>
      <c r="N106" s="17">
        <f t="shared" si="7"/>
        <v>0</v>
      </c>
      <c r="O106" s="39" t="str">
        <f t="shared" si="8"/>
        <v/>
      </c>
      <c r="P106" s="56" t="str">
        <f t="shared" si="9"/>
        <v/>
      </c>
      <c r="Q106" s="68"/>
    </row>
    <row r="107" customHeight="1" spans="1:17">
      <c r="A107" s="14">
        <v>100</v>
      </c>
      <c r="B107" s="15"/>
      <c r="C107" s="14"/>
      <c r="D107" s="15"/>
      <c r="E107" s="84"/>
      <c r="F107" s="16"/>
      <c r="G107" s="14"/>
      <c r="H107" s="285"/>
      <c r="I107" s="17"/>
      <c r="J107" s="286">
        <f t="shared" si="6"/>
        <v>0</v>
      </c>
      <c r="K107" s="285"/>
      <c r="L107" s="105"/>
      <c r="M107" s="56"/>
      <c r="N107" s="17">
        <f t="shared" si="7"/>
        <v>0</v>
      </c>
      <c r="O107" s="39" t="str">
        <f t="shared" si="8"/>
        <v/>
      </c>
      <c r="P107" s="56" t="str">
        <f t="shared" si="9"/>
        <v/>
      </c>
      <c r="Q107" s="68"/>
    </row>
    <row r="108" customHeight="1" spans="1:17">
      <c r="A108" s="14">
        <v>101</v>
      </c>
      <c r="B108" s="15"/>
      <c r="C108" s="14"/>
      <c r="D108" s="15"/>
      <c r="E108" s="84"/>
      <c r="F108" s="16"/>
      <c r="G108" s="14"/>
      <c r="H108" s="285"/>
      <c r="I108" s="17"/>
      <c r="J108" s="286">
        <f t="shared" si="6"/>
        <v>0</v>
      </c>
      <c r="K108" s="285"/>
      <c r="L108" s="105"/>
      <c r="M108" s="56"/>
      <c r="N108" s="17">
        <f t="shared" si="7"/>
        <v>0</v>
      </c>
      <c r="O108" s="39" t="str">
        <f t="shared" si="8"/>
        <v/>
      </c>
      <c r="P108" s="56" t="str">
        <f t="shared" si="9"/>
        <v/>
      </c>
      <c r="Q108" s="68"/>
    </row>
    <row r="109" customHeight="1" spans="1:17">
      <c r="A109" s="14">
        <v>102</v>
      </c>
      <c r="B109" s="15"/>
      <c r="C109" s="14"/>
      <c r="D109" s="15"/>
      <c r="E109" s="84"/>
      <c r="F109" s="16"/>
      <c r="G109" s="14"/>
      <c r="H109" s="285"/>
      <c r="I109" s="17"/>
      <c r="J109" s="286">
        <f t="shared" si="6"/>
        <v>0</v>
      </c>
      <c r="K109" s="285"/>
      <c r="L109" s="105"/>
      <c r="M109" s="56"/>
      <c r="N109" s="17">
        <f t="shared" si="7"/>
        <v>0</v>
      </c>
      <c r="O109" s="39" t="str">
        <f t="shared" si="8"/>
        <v/>
      </c>
      <c r="P109" s="56" t="str">
        <f t="shared" si="9"/>
        <v/>
      </c>
      <c r="Q109" s="68"/>
    </row>
    <row r="110" customHeight="1" spans="1:17">
      <c r="A110" s="14">
        <v>103</v>
      </c>
      <c r="B110" s="15"/>
      <c r="C110" s="14"/>
      <c r="D110" s="15"/>
      <c r="E110" s="84"/>
      <c r="F110" s="16"/>
      <c r="G110" s="14"/>
      <c r="H110" s="285"/>
      <c r="I110" s="17"/>
      <c r="J110" s="286">
        <f t="shared" si="6"/>
        <v>0</v>
      </c>
      <c r="K110" s="285"/>
      <c r="L110" s="105"/>
      <c r="M110" s="56"/>
      <c r="N110" s="17">
        <f t="shared" si="7"/>
        <v>0</v>
      </c>
      <c r="O110" s="39" t="str">
        <f t="shared" si="8"/>
        <v/>
      </c>
      <c r="P110" s="56" t="str">
        <f t="shared" si="9"/>
        <v/>
      </c>
      <c r="Q110" s="68"/>
    </row>
    <row r="111" customHeight="1" spans="1:17">
      <c r="A111" s="14">
        <v>104</v>
      </c>
      <c r="B111" s="15"/>
      <c r="C111" s="14"/>
      <c r="D111" s="15"/>
      <c r="E111" s="84"/>
      <c r="F111" s="16"/>
      <c r="G111" s="14"/>
      <c r="H111" s="285"/>
      <c r="I111" s="17"/>
      <c r="J111" s="286">
        <f t="shared" si="6"/>
        <v>0</v>
      </c>
      <c r="K111" s="285"/>
      <c r="L111" s="17"/>
      <c r="M111" s="56"/>
      <c r="N111" s="17">
        <f t="shared" si="7"/>
        <v>0</v>
      </c>
      <c r="O111" s="39" t="str">
        <f t="shared" si="8"/>
        <v/>
      </c>
      <c r="P111" s="56" t="str">
        <f t="shared" si="9"/>
        <v/>
      </c>
      <c r="Q111" s="18"/>
    </row>
    <row r="112" customHeight="1" spans="1:17">
      <c r="A112" s="14">
        <v>105</v>
      </c>
      <c r="B112" s="15"/>
      <c r="C112" s="14"/>
      <c r="D112" s="15"/>
      <c r="E112" s="84"/>
      <c r="F112" s="16"/>
      <c r="G112" s="14"/>
      <c r="H112" s="285"/>
      <c r="I112" s="17"/>
      <c r="J112" s="286">
        <f t="shared" si="6"/>
        <v>0</v>
      </c>
      <c r="K112" s="285"/>
      <c r="L112" s="17"/>
      <c r="M112" s="56"/>
      <c r="N112" s="17">
        <f t="shared" si="7"/>
        <v>0</v>
      </c>
      <c r="O112" s="39" t="str">
        <f t="shared" si="8"/>
        <v/>
      </c>
      <c r="P112" s="56" t="str">
        <f t="shared" si="9"/>
        <v/>
      </c>
      <c r="Q112" s="18"/>
    </row>
    <row r="113" customHeight="1" spans="1:17">
      <c r="A113" s="14">
        <v>106</v>
      </c>
      <c r="B113" s="15"/>
      <c r="C113" s="14"/>
      <c r="D113" s="15"/>
      <c r="E113" s="84"/>
      <c r="F113" s="16"/>
      <c r="G113" s="14"/>
      <c r="H113" s="285"/>
      <c r="I113" s="17"/>
      <c r="J113" s="286">
        <f t="shared" si="6"/>
        <v>0</v>
      </c>
      <c r="K113" s="285"/>
      <c r="L113" s="105"/>
      <c r="M113" s="56"/>
      <c r="N113" s="17">
        <f t="shared" si="7"/>
        <v>0</v>
      </c>
      <c r="O113" s="39" t="str">
        <f t="shared" si="8"/>
        <v/>
      </c>
      <c r="P113" s="56" t="str">
        <f t="shared" si="9"/>
        <v/>
      </c>
      <c r="Q113" s="68"/>
    </row>
    <row r="114" customHeight="1" spans="1:17">
      <c r="A114" s="14">
        <v>107</v>
      </c>
      <c r="B114" s="15"/>
      <c r="C114" s="14"/>
      <c r="D114" s="15"/>
      <c r="E114" s="84"/>
      <c r="F114" s="16"/>
      <c r="G114" s="14"/>
      <c r="H114" s="285"/>
      <c r="I114" s="17"/>
      <c r="J114" s="286">
        <f t="shared" si="6"/>
        <v>0</v>
      </c>
      <c r="K114" s="285"/>
      <c r="L114" s="17"/>
      <c r="M114" s="56"/>
      <c r="N114" s="17">
        <f t="shared" si="7"/>
        <v>0</v>
      </c>
      <c r="O114" s="39" t="str">
        <f t="shared" si="8"/>
        <v/>
      </c>
      <c r="P114" s="56" t="str">
        <f t="shared" si="9"/>
        <v/>
      </c>
      <c r="Q114" s="18"/>
    </row>
    <row r="115" customHeight="1" spans="1:17">
      <c r="A115" s="14">
        <v>108</v>
      </c>
      <c r="B115" s="15"/>
      <c r="C115" s="14"/>
      <c r="D115" s="15"/>
      <c r="E115" s="84"/>
      <c r="F115" s="16"/>
      <c r="G115" s="14"/>
      <c r="H115" s="285"/>
      <c r="I115" s="17"/>
      <c r="J115" s="286">
        <f t="shared" si="6"/>
        <v>0</v>
      </c>
      <c r="K115" s="285"/>
      <c r="L115" s="17"/>
      <c r="M115" s="56"/>
      <c r="N115" s="17">
        <f t="shared" si="7"/>
        <v>0</v>
      </c>
      <c r="O115" s="39" t="str">
        <f t="shared" si="8"/>
        <v/>
      </c>
      <c r="P115" s="56" t="str">
        <f t="shared" si="9"/>
        <v/>
      </c>
      <c r="Q115" s="18"/>
    </row>
    <row r="116" customHeight="1" spans="1:17">
      <c r="A116" s="14">
        <v>109</v>
      </c>
      <c r="B116" s="15"/>
      <c r="C116" s="14"/>
      <c r="D116" s="15"/>
      <c r="E116" s="84"/>
      <c r="F116" s="16"/>
      <c r="G116" s="14"/>
      <c r="H116" s="285"/>
      <c r="I116" s="17"/>
      <c r="J116" s="286">
        <f t="shared" si="6"/>
        <v>0</v>
      </c>
      <c r="K116" s="285"/>
      <c r="L116" s="17"/>
      <c r="M116" s="56"/>
      <c r="N116" s="17">
        <f t="shared" si="7"/>
        <v>0</v>
      </c>
      <c r="O116" s="39" t="str">
        <f t="shared" si="8"/>
        <v/>
      </c>
      <c r="P116" s="56" t="str">
        <f t="shared" si="9"/>
        <v/>
      </c>
      <c r="Q116" s="18"/>
    </row>
    <row r="117" customHeight="1" spans="1:17">
      <c r="A117" s="14">
        <v>110</v>
      </c>
      <c r="B117" s="15"/>
      <c r="C117" s="14"/>
      <c r="D117" s="15"/>
      <c r="E117" s="84"/>
      <c r="F117" s="16"/>
      <c r="G117" s="14"/>
      <c r="H117" s="285"/>
      <c r="I117" s="17"/>
      <c r="J117" s="286">
        <f t="shared" si="6"/>
        <v>0</v>
      </c>
      <c r="K117" s="285"/>
      <c r="L117" s="17"/>
      <c r="M117" s="56"/>
      <c r="N117" s="17">
        <f t="shared" si="7"/>
        <v>0</v>
      </c>
      <c r="O117" s="39" t="str">
        <f t="shared" si="8"/>
        <v/>
      </c>
      <c r="P117" s="56" t="str">
        <f t="shared" si="9"/>
        <v/>
      </c>
      <c r="Q117" s="18"/>
    </row>
    <row r="118" customHeight="1" spans="1:17">
      <c r="A118" s="14">
        <v>111</v>
      </c>
      <c r="B118" s="15"/>
      <c r="C118" s="14"/>
      <c r="D118" s="15"/>
      <c r="E118" s="84"/>
      <c r="F118" s="16"/>
      <c r="G118" s="14"/>
      <c r="H118" s="285"/>
      <c r="I118" s="17"/>
      <c r="J118" s="286">
        <f t="shared" si="6"/>
        <v>0</v>
      </c>
      <c r="K118" s="285"/>
      <c r="L118" s="17"/>
      <c r="M118" s="56"/>
      <c r="N118" s="17">
        <f t="shared" si="7"/>
        <v>0</v>
      </c>
      <c r="O118" s="39" t="str">
        <f t="shared" si="8"/>
        <v/>
      </c>
      <c r="P118" s="56" t="str">
        <f t="shared" si="9"/>
        <v/>
      </c>
      <c r="Q118" s="18"/>
    </row>
    <row r="119" customHeight="1" spans="1:17">
      <c r="A119" s="14">
        <v>112</v>
      </c>
      <c r="B119" s="15"/>
      <c r="C119" s="14"/>
      <c r="D119" s="15"/>
      <c r="E119" s="84"/>
      <c r="F119" s="16"/>
      <c r="G119" s="14"/>
      <c r="H119" s="285"/>
      <c r="I119" s="17"/>
      <c r="J119" s="286">
        <f t="shared" si="6"/>
        <v>0</v>
      </c>
      <c r="K119" s="285"/>
      <c r="L119" s="17"/>
      <c r="M119" s="56"/>
      <c r="N119" s="17">
        <f t="shared" si="7"/>
        <v>0</v>
      </c>
      <c r="O119" s="39" t="str">
        <f t="shared" si="8"/>
        <v/>
      </c>
      <c r="P119" s="56" t="str">
        <f t="shared" si="9"/>
        <v/>
      </c>
      <c r="Q119" s="18"/>
    </row>
    <row r="120" customHeight="1" spans="1:17">
      <c r="A120" s="14">
        <v>113</v>
      </c>
      <c r="B120" s="15"/>
      <c r="C120" s="14"/>
      <c r="D120" s="15"/>
      <c r="E120" s="84"/>
      <c r="F120" s="16"/>
      <c r="G120" s="14"/>
      <c r="H120" s="285"/>
      <c r="I120" s="17"/>
      <c r="J120" s="286">
        <f t="shared" si="6"/>
        <v>0</v>
      </c>
      <c r="K120" s="285"/>
      <c r="L120" s="17"/>
      <c r="M120" s="56"/>
      <c r="N120" s="17">
        <f t="shared" si="7"/>
        <v>0</v>
      </c>
      <c r="O120" s="39" t="str">
        <f t="shared" si="8"/>
        <v/>
      </c>
      <c r="P120" s="56" t="str">
        <f t="shared" si="9"/>
        <v/>
      </c>
      <c r="Q120" s="18"/>
    </row>
    <row r="121" customHeight="1" spans="1:17">
      <c r="A121" s="14">
        <v>114</v>
      </c>
      <c r="B121" s="15"/>
      <c r="C121" s="14"/>
      <c r="D121" s="15"/>
      <c r="E121" s="84"/>
      <c r="F121" s="16"/>
      <c r="G121" s="14"/>
      <c r="H121" s="285"/>
      <c r="I121" s="17"/>
      <c r="J121" s="286">
        <f t="shared" si="6"/>
        <v>0</v>
      </c>
      <c r="K121" s="285"/>
      <c r="L121" s="17"/>
      <c r="M121" s="56"/>
      <c r="N121" s="17">
        <f t="shared" si="7"/>
        <v>0</v>
      </c>
      <c r="O121" s="39" t="str">
        <f t="shared" si="8"/>
        <v/>
      </c>
      <c r="P121" s="56" t="str">
        <f t="shared" si="9"/>
        <v/>
      </c>
      <c r="Q121" s="18"/>
    </row>
    <row r="122" customHeight="1" spans="1:17">
      <c r="A122" s="14">
        <v>115</v>
      </c>
      <c r="B122" s="15"/>
      <c r="C122" s="14"/>
      <c r="D122" s="15"/>
      <c r="E122" s="84"/>
      <c r="F122" s="16"/>
      <c r="G122" s="14"/>
      <c r="H122" s="285"/>
      <c r="I122" s="17"/>
      <c r="J122" s="286">
        <f t="shared" si="6"/>
        <v>0</v>
      </c>
      <c r="K122" s="285"/>
      <c r="L122" s="17"/>
      <c r="M122" s="56"/>
      <c r="N122" s="17">
        <f t="shared" si="7"/>
        <v>0</v>
      </c>
      <c r="O122" s="39" t="str">
        <f t="shared" si="8"/>
        <v/>
      </c>
      <c r="P122" s="56" t="str">
        <f t="shared" si="9"/>
        <v/>
      </c>
      <c r="Q122" s="18"/>
    </row>
    <row r="123" customHeight="1" spans="1:17">
      <c r="A123" s="14">
        <v>116</v>
      </c>
      <c r="B123" s="15"/>
      <c r="C123" s="14"/>
      <c r="D123" s="15"/>
      <c r="E123" s="84"/>
      <c r="F123" s="16"/>
      <c r="G123" s="14"/>
      <c r="H123" s="285"/>
      <c r="I123" s="17"/>
      <c r="J123" s="286">
        <f t="shared" si="6"/>
        <v>0</v>
      </c>
      <c r="K123" s="285"/>
      <c r="L123" s="105"/>
      <c r="M123" s="56"/>
      <c r="N123" s="17">
        <f t="shared" si="7"/>
        <v>0</v>
      </c>
      <c r="O123" s="39" t="str">
        <f t="shared" si="8"/>
        <v/>
      </c>
      <c r="P123" s="56" t="str">
        <f t="shared" si="9"/>
        <v/>
      </c>
      <c r="Q123" s="68"/>
    </row>
    <row r="124" customHeight="1" spans="1:17">
      <c r="A124" s="14">
        <v>117</v>
      </c>
      <c r="B124" s="15"/>
      <c r="C124" s="14"/>
      <c r="D124" s="15"/>
      <c r="E124" s="84"/>
      <c r="F124" s="16"/>
      <c r="G124" s="14"/>
      <c r="H124" s="285"/>
      <c r="I124" s="17"/>
      <c r="J124" s="286">
        <f t="shared" si="6"/>
        <v>0</v>
      </c>
      <c r="K124" s="285"/>
      <c r="L124" s="17"/>
      <c r="M124" s="56"/>
      <c r="N124" s="17">
        <f t="shared" si="7"/>
        <v>0</v>
      </c>
      <c r="O124" s="39" t="str">
        <f t="shared" si="8"/>
        <v/>
      </c>
      <c r="P124" s="56" t="str">
        <f t="shared" si="9"/>
        <v/>
      </c>
      <c r="Q124" s="18"/>
    </row>
    <row r="125" customHeight="1" spans="1:17">
      <c r="A125" s="14">
        <v>118</v>
      </c>
      <c r="B125" s="15"/>
      <c r="C125" s="14"/>
      <c r="D125" s="15"/>
      <c r="E125" s="84"/>
      <c r="F125" s="16"/>
      <c r="G125" s="14"/>
      <c r="H125" s="285"/>
      <c r="I125" s="17"/>
      <c r="J125" s="286">
        <f t="shared" si="6"/>
        <v>0</v>
      </c>
      <c r="K125" s="285"/>
      <c r="L125" s="105"/>
      <c r="M125" s="56"/>
      <c r="N125" s="17">
        <f t="shared" si="7"/>
        <v>0</v>
      </c>
      <c r="O125" s="39" t="str">
        <f t="shared" si="8"/>
        <v/>
      </c>
      <c r="P125" s="56" t="str">
        <f t="shared" si="9"/>
        <v/>
      </c>
      <c r="Q125" s="68"/>
    </row>
    <row r="126" customHeight="1" spans="1:17">
      <c r="A126" s="14">
        <v>119</v>
      </c>
      <c r="B126" s="15"/>
      <c r="C126" s="14"/>
      <c r="D126" s="15"/>
      <c r="E126" s="84"/>
      <c r="F126" s="16"/>
      <c r="G126" s="14"/>
      <c r="H126" s="285"/>
      <c r="I126" s="17"/>
      <c r="J126" s="286">
        <f t="shared" si="6"/>
        <v>0</v>
      </c>
      <c r="K126" s="285"/>
      <c r="L126" s="17"/>
      <c r="M126" s="56"/>
      <c r="N126" s="17">
        <f t="shared" si="7"/>
        <v>0</v>
      </c>
      <c r="O126" s="39" t="str">
        <f t="shared" si="8"/>
        <v/>
      </c>
      <c r="P126" s="56" t="str">
        <f t="shared" si="9"/>
        <v/>
      </c>
      <c r="Q126" s="18"/>
    </row>
    <row r="127" customHeight="1" spans="1:17">
      <c r="A127" s="14">
        <v>120</v>
      </c>
      <c r="B127" s="15"/>
      <c r="C127" s="14"/>
      <c r="D127" s="15"/>
      <c r="E127" s="84"/>
      <c r="F127" s="16"/>
      <c r="G127" s="14"/>
      <c r="H127" s="285"/>
      <c r="I127" s="17"/>
      <c r="J127" s="286">
        <f t="shared" si="6"/>
        <v>0</v>
      </c>
      <c r="K127" s="285"/>
      <c r="L127" s="17"/>
      <c r="M127" s="56"/>
      <c r="N127" s="17">
        <f t="shared" si="7"/>
        <v>0</v>
      </c>
      <c r="O127" s="39" t="str">
        <f t="shared" si="8"/>
        <v/>
      </c>
      <c r="P127" s="56" t="str">
        <f t="shared" si="9"/>
        <v/>
      </c>
      <c r="Q127" s="18"/>
    </row>
    <row r="128" customHeight="1" spans="1:17">
      <c r="A128" s="14">
        <v>121</v>
      </c>
      <c r="B128" s="15"/>
      <c r="C128" s="14"/>
      <c r="D128" s="15"/>
      <c r="E128" s="84"/>
      <c r="F128" s="16"/>
      <c r="G128" s="14"/>
      <c r="H128" s="285"/>
      <c r="I128" s="17"/>
      <c r="J128" s="286">
        <f t="shared" si="6"/>
        <v>0</v>
      </c>
      <c r="K128" s="285"/>
      <c r="L128" s="105"/>
      <c r="M128" s="56"/>
      <c r="N128" s="17">
        <f t="shared" si="7"/>
        <v>0</v>
      </c>
      <c r="O128" s="39" t="str">
        <f t="shared" si="8"/>
        <v/>
      </c>
      <c r="P128" s="56" t="str">
        <f t="shared" si="9"/>
        <v/>
      </c>
      <c r="Q128" s="68"/>
    </row>
    <row r="129" customHeight="1" spans="1:17">
      <c r="A129" s="14">
        <v>122</v>
      </c>
      <c r="B129" s="15"/>
      <c r="C129" s="14"/>
      <c r="D129" s="15"/>
      <c r="E129" s="84"/>
      <c r="F129" s="16"/>
      <c r="G129" s="14"/>
      <c r="H129" s="285"/>
      <c r="I129" s="17"/>
      <c r="J129" s="286">
        <f t="shared" si="6"/>
        <v>0</v>
      </c>
      <c r="K129" s="285"/>
      <c r="L129" s="17"/>
      <c r="M129" s="56"/>
      <c r="N129" s="17">
        <f t="shared" si="7"/>
        <v>0</v>
      </c>
      <c r="O129" s="39" t="str">
        <f t="shared" si="8"/>
        <v/>
      </c>
      <c r="P129" s="56" t="str">
        <f t="shared" si="9"/>
        <v/>
      </c>
      <c r="Q129" s="18"/>
    </row>
    <row r="130" customHeight="1" spans="1:17">
      <c r="A130" s="14">
        <v>123</v>
      </c>
      <c r="B130" s="15"/>
      <c r="C130" s="14"/>
      <c r="D130" s="15"/>
      <c r="E130" s="84"/>
      <c r="F130" s="16"/>
      <c r="G130" s="14"/>
      <c r="H130" s="285"/>
      <c r="I130" s="17"/>
      <c r="J130" s="286">
        <f t="shared" si="6"/>
        <v>0</v>
      </c>
      <c r="K130" s="285"/>
      <c r="L130" s="17"/>
      <c r="M130" s="56"/>
      <c r="N130" s="17">
        <f t="shared" si="7"/>
        <v>0</v>
      </c>
      <c r="O130" s="39" t="str">
        <f t="shared" si="8"/>
        <v/>
      </c>
      <c r="P130" s="56" t="str">
        <f t="shared" si="9"/>
        <v/>
      </c>
      <c r="Q130" s="18"/>
    </row>
    <row r="131" customHeight="1" spans="1:17">
      <c r="A131" s="14">
        <v>124</v>
      </c>
      <c r="B131" s="15"/>
      <c r="C131" s="14"/>
      <c r="D131" s="15"/>
      <c r="E131" s="84"/>
      <c r="F131" s="16"/>
      <c r="G131" s="14"/>
      <c r="H131" s="285"/>
      <c r="I131" s="17"/>
      <c r="J131" s="286">
        <f t="shared" si="6"/>
        <v>0</v>
      </c>
      <c r="K131" s="285"/>
      <c r="L131" s="105"/>
      <c r="M131" s="56"/>
      <c r="N131" s="17">
        <f t="shared" si="7"/>
        <v>0</v>
      </c>
      <c r="O131" s="39" t="str">
        <f t="shared" si="8"/>
        <v/>
      </c>
      <c r="P131" s="56" t="str">
        <f t="shared" si="9"/>
        <v/>
      </c>
      <c r="Q131" s="68"/>
    </row>
    <row r="132" customHeight="1" spans="1:17">
      <c r="A132" s="14">
        <v>125</v>
      </c>
      <c r="B132" s="15"/>
      <c r="C132" s="14"/>
      <c r="D132" s="15"/>
      <c r="E132" s="84"/>
      <c r="F132" s="16"/>
      <c r="G132" s="14"/>
      <c r="H132" s="285"/>
      <c r="I132" s="17"/>
      <c r="J132" s="286">
        <f t="shared" si="6"/>
        <v>0</v>
      </c>
      <c r="K132" s="285"/>
      <c r="L132" s="105"/>
      <c r="M132" s="56"/>
      <c r="N132" s="17">
        <f t="shared" si="7"/>
        <v>0</v>
      </c>
      <c r="O132" s="39" t="str">
        <f t="shared" si="8"/>
        <v/>
      </c>
      <c r="P132" s="56" t="str">
        <f t="shared" si="9"/>
        <v/>
      </c>
      <c r="Q132" s="68"/>
    </row>
    <row r="133" customHeight="1" spans="1:17">
      <c r="A133" s="14">
        <v>126</v>
      </c>
      <c r="B133" s="15"/>
      <c r="C133" s="14"/>
      <c r="D133" s="15"/>
      <c r="E133" s="84"/>
      <c r="F133" s="16"/>
      <c r="G133" s="14"/>
      <c r="H133" s="285"/>
      <c r="I133" s="17"/>
      <c r="J133" s="286">
        <f t="shared" si="6"/>
        <v>0</v>
      </c>
      <c r="K133" s="285"/>
      <c r="L133" s="17"/>
      <c r="M133" s="56"/>
      <c r="N133" s="17">
        <f t="shared" si="7"/>
        <v>0</v>
      </c>
      <c r="O133" s="39" t="str">
        <f t="shared" si="8"/>
        <v/>
      </c>
      <c r="P133" s="56" t="str">
        <f t="shared" si="9"/>
        <v/>
      </c>
      <c r="Q133" s="18"/>
    </row>
    <row r="134" customHeight="1" spans="1:17">
      <c r="A134" s="14">
        <v>127</v>
      </c>
      <c r="B134" s="15"/>
      <c r="C134" s="14"/>
      <c r="D134" s="15"/>
      <c r="E134" s="84"/>
      <c r="F134" s="16"/>
      <c r="G134" s="14"/>
      <c r="H134" s="285"/>
      <c r="I134" s="17"/>
      <c r="J134" s="286">
        <f t="shared" si="6"/>
        <v>0</v>
      </c>
      <c r="K134" s="285"/>
      <c r="L134" s="17"/>
      <c r="M134" s="56"/>
      <c r="N134" s="17">
        <f t="shared" si="7"/>
        <v>0</v>
      </c>
      <c r="O134" s="39" t="str">
        <f t="shared" si="8"/>
        <v/>
      </c>
      <c r="P134" s="56" t="str">
        <f t="shared" si="9"/>
        <v/>
      </c>
      <c r="Q134" s="18"/>
    </row>
    <row r="135" customHeight="1" spans="1:17">
      <c r="A135" s="14">
        <v>128</v>
      </c>
      <c r="B135" s="15"/>
      <c r="C135" s="14"/>
      <c r="D135" s="15"/>
      <c r="E135" s="84"/>
      <c r="F135" s="16"/>
      <c r="G135" s="14"/>
      <c r="H135" s="285"/>
      <c r="I135" s="17"/>
      <c r="J135" s="286">
        <f t="shared" si="6"/>
        <v>0</v>
      </c>
      <c r="K135" s="285"/>
      <c r="L135" s="17"/>
      <c r="M135" s="56"/>
      <c r="N135" s="17">
        <f t="shared" si="7"/>
        <v>0</v>
      </c>
      <c r="O135" s="39" t="str">
        <f t="shared" si="8"/>
        <v/>
      </c>
      <c r="P135" s="56" t="str">
        <f t="shared" si="9"/>
        <v/>
      </c>
      <c r="Q135" s="18"/>
    </row>
    <row r="136" customHeight="1" spans="1:17">
      <c r="A136" s="14">
        <v>129</v>
      </c>
      <c r="B136" s="15"/>
      <c r="C136" s="14"/>
      <c r="D136" s="15"/>
      <c r="E136" s="84"/>
      <c r="F136" s="16"/>
      <c r="G136" s="14"/>
      <c r="H136" s="285"/>
      <c r="I136" s="17"/>
      <c r="J136" s="286">
        <f t="shared" si="6"/>
        <v>0</v>
      </c>
      <c r="K136" s="285"/>
      <c r="L136" s="17"/>
      <c r="M136" s="56"/>
      <c r="N136" s="17">
        <f t="shared" si="7"/>
        <v>0</v>
      </c>
      <c r="O136" s="39" t="str">
        <f t="shared" si="8"/>
        <v/>
      </c>
      <c r="P136" s="56" t="str">
        <f t="shared" si="9"/>
        <v/>
      </c>
      <c r="Q136" s="18"/>
    </row>
    <row r="137" customHeight="1" spans="1:17">
      <c r="A137" s="14">
        <v>130</v>
      </c>
      <c r="B137" s="15"/>
      <c r="C137" s="14"/>
      <c r="D137" s="15"/>
      <c r="E137" s="84"/>
      <c r="F137" s="16"/>
      <c r="G137" s="14"/>
      <c r="H137" s="285"/>
      <c r="I137" s="17"/>
      <c r="J137" s="286">
        <f t="shared" ref="J137:J200" si="10">H137*I137</f>
        <v>0</v>
      </c>
      <c r="K137" s="285"/>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285"/>
      <c r="I138" s="17"/>
      <c r="J138" s="286">
        <f t="shared" si="10"/>
        <v>0</v>
      </c>
      <c r="K138" s="285"/>
      <c r="L138" s="105"/>
      <c r="M138" s="56"/>
      <c r="N138" s="17">
        <f t="shared" si="11"/>
        <v>0</v>
      </c>
      <c r="O138" s="39" t="str">
        <f t="shared" si="8"/>
        <v/>
      </c>
      <c r="P138" s="56" t="str">
        <f t="shared" si="9"/>
        <v/>
      </c>
      <c r="Q138" s="68"/>
    </row>
    <row r="139" customHeight="1" spans="1:17">
      <c r="A139" s="14">
        <v>132</v>
      </c>
      <c r="B139" s="15"/>
      <c r="C139" s="14"/>
      <c r="D139" s="15"/>
      <c r="E139" s="84"/>
      <c r="F139" s="16"/>
      <c r="G139" s="14"/>
      <c r="H139" s="285"/>
      <c r="I139" s="17"/>
      <c r="J139" s="286">
        <f t="shared" si="10"/>
        <v>0</v>
      </c>
      <c r="K139" s="285"/>
      <c r="L139" s="105"/>
      <c r="M139" s="56"/>
      <c r="N139" s="17">
        <f t="shared" si="11"/>
        <v>0</v>
      </c>
      <c r="O139" s="39" t="str">
        <f t="shared" si="8"/>
        <v/>
      </c>
      <c r="P139" s="56" t="str">
        <f t="shared" si="9"/>
        <v/>
      </c>
      <c r="Q139" s="68"/>
    </row>
    <row r="140" customHeight="1" spans="1:17">
      <c r="A140" s="14">
        <v>133</v>
      </c>
      <c r="B140" s="15"/>
      <c r="C140" s="14"/>
      <c r="D140" s="15"/>
      <c r="E140" s="84"/>
      <c r="F140" s="16"/>
      <c r="G140" s="14"/>
      <c r="H140" s="285"/>
      <c r="I140" s="17"/>
      <c r="J140" s="286">
        <f t="shared" si="10"/>
        <v>0</v>
      </c>
      <c r="K140" s="285"/>
      <c r="L140" s="17"/>
      <c r="M140" s="56"/>
      <c r="N140" s="17">
        <f t="shared" si="11"/>
        <v>0</v>
      </c>
      <c r="O140" s="39" t="str">
        <f t="shared" si="8"/>
        <v/>
      </c>
      <c r="P140" s="56" t="str">
        <f t="shared" si="9"/>
        <v/>
      </c>
      <c r="Q140" s="18"/>
    </row>
    <row r="141" customHeight="1" spans="1:17">
      <c r="A141" s="14">
        <v>134</v>
      </c>
      <c r="B141" s="15"/>
      <c r="C141" s="14"/>
      <c r="D141" s="15"/>
      <c r="E141" s="84"/>
      <c r="F141" s="16"/>
      <c r="G141" s="14"/>
      <c r="H141" s="285"/>
      <c r="I141" s="17"/>
      <c r="J141" s="286">
        <f t="shared" si="10"/>
        <v>0</v>
      </c>
      <c r="K141" s="285"/>
      <c r="L141" s="17"/>
      <c r="M141" s="56"/>
      <c r="N141" s="17">
        <f t="shared" si="11"/>
        <v>0</v>
      </c>
      <c r="O141" s="39" t="str">
        <f t="shared" si="8"/>
        <v/>
      </c>
      <c r="P141" s="56" t="str">
        <f t="shared" si="9"/>
        <v/>
      </c>
      <c r="Q141" s="18"/>
    </row>
    <row r="142" customHeight="1" spans="1:17">
      <c r="A142" s="14">
        <v>135</v>
      </c>
      <c r="B142" s="15"/>
      <c r="C142" s="14"/>
      <c r="D142" s="15"/>
      <c r="E142" s="84"/>
      <c r="F142" s="16"/>
      <c r="G142" s="14"/>
      <c r="H142" s="285"/>
      <c r="I142" s="17"/>
      <c r="J142" s="286">
        <f t="shared" si="10"/>
        <v>0</v>
      </c>
      <c r="K142" s="285"/>
      <c r="L142" s="105"/>
      <c r="M142" s="56"/>
      <c r="N142" s="17">
        <f t="shared" si="11"/>
        <v>0</v>
      </c>
      <c r="O142" s="39" t="str">
        <f t="shared" si="8"/>
        <v/>
      </c>
      <c r="P142" s="56" t="str">
        <f t="shared" si="9"/>
        <v/>
      </c>
      <c r="Q142" s="68"/>
    </row>
    <row r="143" customHeight="1" spans="1:17">
      <c r="A143" s="14">
        <v>136</v>
      </c>
      <c r="B143" s="15"/>
      <c r="C143" s="14"/>
      <c r="D143" s="15"/>
      <c r="E143" s="84"/>
      <c r="F143" s="16"/>
      <c r="G143" s="14"/>
      <c r="H143" s="285"/>
      <c r="I143" s="17"/>
      <c r="J143" s="286">
        <f t="shared" si="10"/>
        <v>0</v>
      </c>
      <c r="K143" s="285"/>
      <c r="L143" s="105"/>
      <c r="M143" s="56"/>
      <c r="N143" s="17">
        <f t="shared" si="11"/>
        <v>0</v>
      </c>
      <c r="O143" s="39" t="str">
        <f t="shared" si="8"/>
        <v/>
      </c>
      <c r="P143" s="56" t="str">
        <f t="shared" si="9"/>
        <v/>
      </c>
      <c r="Q143" s="68"/>
    </row>
    <row r="144" customHeight="1" spans="1:17">
      <c r="A144" s="14">
        <v>137</v>
      </c>
      <c r="B144" s="15"/>
      <c r="C144" s="14"/>
      <c r="D144" s="15"/>
      <c r="E144" s="84"/>
      <c r="F144" s="16"/>
      <c r="G144" s="14"/>
      <c r="H144" s="285"/>
      <c r="I144" s="17"/>
      <c r="J144" s="286">
        <f t="shared" si="10"/>
        <v>0</v>
      </c>
      <c r="K144" s="285"/>
      <c r="L144" s="17"/>
      <c r="M144" s="56"/>
      <c r="N144" s="17">
        <f t="shared" si="11"/>
        <v>0</v>
      </c>
      <c r="O144" s="39" t="str">
        <f t="shared" si="8"/>
        <v/>
      </c>
      <c r="P144" s="56" t="str">
        <f t="shared" si="9"/>
        <v/>
      </c>
      <c r="Q144" s="18"/>
    </row>
    <row r="145" customHeight="1" spans="1:17">
      <c r="A145" s="14">
        <v>138</v>
      </c>
      <c r="B145" s="15"/>
      <c r="C145" s="14"/>
      <c r="D145" s="15"/>
      <c r="E145" s="84"/>
      <c r="F145" s="16"/>
      <c r="G145" s="14"/>
      <c r="H145" s="285"/>
      <c r="I145" s="17"/>
      <c r="J145" s="286">
        <f t="shared" si="10"/>
        <v>0</v>
      </c>
      <c r="K145" s="285"/>
      <c r="L145" s="17"/>
      <c r="M145" s="56"/>
      <c r="N145" s="17">
        <f t="shared" si="11"/>
        <v>0</v>
      </c>
      <c r="O145" s="39" t="str">
        <f t="shared" si="8"/>
        <v/>
      </c>
      <c r="P145" s="56" t="str">
        <f t="shared" si="9"/>
        <v/>
      </c>
      <c r="Q145" s="18"/>
    </row>
    <row r="146" customHeight="1" spans="1:17">
      <c r="A146" s="14">
        <v>139</v>
      </c>
      <c r="B146" s="15"/>
      <c r="C146" s="14"/>
      <c r="D146" s="15"/>
      <c r="E146" s="84"/>
      <c r="F146" s="16"/>
      <c r="G146" s="14"/>
      <c r="H146" s="285"/>
      <c r="I146" s="17"/>
      <c r="J146" s="286">
        <f t="shared" si="10"/>
        <v>0</v>
      </c>
      <c r="K146" s="285"/>
      <c r="L146" s="17"/>
      <c r="M146" s="56"/>
      <c r="N146" s="17">
        <f t="shared" si="11"/>
        <v>0</v>
      </c>
      <c r="O146" s="39" t="str">
        <f t="shared" si="8"/>
        <v/>
      </c>
      <c r="P146" s="56" t="str">
        <f t="shared" si="9"/>
        <v/>
      </c>
      <c r="Q146" s="18"/>
    </row>
    <row r="147" customHeight="1" spans="1:17">
      <c r="A147" s="14">
        <v>140</v>
      </c>
      <c r="B147" s="15"/>
      <c r="C147" s="14"/>
      <c r="D147" s="15"/>
      <c r="E147" s="84"/>
      <c r="F147" s="16"/>
      <c r="G147" s="14"/>
      <c r="H147" s="285"/>
      <c r="I147" s="17"/>
      <c r="J147" s="286">
        <f t="shared" si="10"/>
        <v>0</v>
      </c>
      <c r="K147" s="285"/>
      <c r="L147" s="105"/>
      <c r="M147" s="56"/>
      <c r="N147" s="17">
        <f t="shared" si="11"/>
        <v>0</v>
      </c>
      <c r="O147" s="39" t="str">
        <f t="shared" si="8"/>
        <v/>
      </c>
      <c r="P147" s="56" t="str">
        <f t="shared" si="9"/>
        <v/>
      </c>
      <c r="Q147" s="68"/>
    </row>
    <row r="148" customHeight="1" spans="1:17">
      <c r="A148" s="14">
        <v>141</v>
      </c>
      <c r="B148" s="15"/>
      <c r="C148" s="14"/>
      <c r="D148" s="15"/>
      <c r="E148" s="84"/>
      <c r="F148" s="16"/>
      <c r="G148" s="14"/>
      <c r="H148" s="285"/>
      <c r="I148" s="17"/>
      <c r="J148" s="286">
        <f t="shared" si="10"/>
        <v>0</v>
      </c>
      <c r="K148" s="285"/>
      <c r="L148" s="105"/>
      <c r="M148" s="56"/>
      <c r="N148" s="17">
        <f t="shared" si="11"/>
        <v>0</v>
      </c>
      <c r="O148" s="39" t="str">
        <f t="shared" si="8"/>
        <v/>
      </c>
      <c r="P148" s="56" t="str">
        <f t="shared" si="9"/>
        <v/>
      </c>
      <c r="Q148" s="68"/>
    </row>
    <row r="149" customHeight="1" spans="1:17">
      <c r="A149" s="14">
        <v>142</v>
      </c>
      <c r="B149" s="15"/>
      <c r="C149" s="14"/>
      <c r="D149" s="15"/>
      <c r="E149" s="84"/>
      <c r="F149" s="16"/>
      <c r="G149" s="14"/>
      <c r="H149" s="285"/>
      <c r="I149" s="17"/>
      <c r="J149" s="286">
        <f t="shared" si="10"/>
        <v>0</v>
      </c>
      <c r="K149" s="285"/>
      <c r="L149" s="105"/>
      <c r="M149" s="56"/>
      <c r="N149" s="17">
        <f t="shared" si="11"/>
        <v>0</v>
      </c>
      <c r="O149" s="39" t="str">
        <f t="shared" si="8"/>
        <v/>
      </c>
      <c r="P149" s="56" t="str">
        <f t="shared" si="9"/>
        <v/>
      </c>
      <c r="Q149" s="68"/>
    </row>
    <row r="150" customHeight="1" spans="1:17">
      <c r="A150" s="14">
        <v>143</v>
      </c>
      <c r="B150" s="15"/>
      <c r="C150" s="14"/>
      <c r="D150" s="15"/>
      <c r="E150" s="84"/>
      <c r="F150" s="16"/>
      <c r="G150" s="14"/>
      <c r="H150" s="285"/>
      <c r="I150" s="17"/>
      <c r="J150" s="286">
        <f t="shared" si="10"/>
        <v>0</v>
      </c>
      <c r="K150" s="285"/>
      <c r="L150" s="105"/>
      <c r="M150" s="56"/>
      <c r="N150" s="17">
        <f t="shared" si="11"/>
        <v>0</v>
      </c>
      <c r="O150" s="39" t="str">
        <f t="shared" si="8"/>
        <v/>
      </c>
      <c r="P150" s="56" t="str">
        <f t="shared" si="9"/>
        <v/>
      </c>
      <c r="Q150" s="68"/>
    </row>
    <row r="151" customHeight="1" spans="1:17">
      <c r="A151" s="14">
        <v>144</v>
      </c>
      <c r="B151" s="15"/>
      <c r="C151" s="14"/>
      <c r="D151" s="15"/>
      <c r="E151" s="84"/>
      <c r="F151" s="16"/>
      <c r="G151" s="14"/>
      <c r="H151" s="285"/>
      <c r="I151" s="17"/>
      <c r="J151" s="286">
        <f t="shared" si="10"/>
        <v>0</v>
      </c>
      <c r="K151" s="285"/>
      <c r="L151" s="105"/>
      <c r="M151" s="56"/>
      <c r="N151" s="17">
        <f t="shared" si="11"/>
        <v>0</v>
      </c>
      <c r="O151" s="39" t="str">
        <f t="shared" si="8"/>
        <v/>
      </c>
      <c r="P151" s="56" t="str">
        <f t="shared" si="9"/>
        <v/>
      </c>
      <c r="Q151" s="68"/>
    </row>
    <row r="152" customHeight="1" spans="1:17">
      <c r="A152" s="14">
        <v>145</v>
      </c>
      <c r="B152" s="15"/>
      <c r="C152" s="14"/>
      <c r="D152" s="15"/>
      <c r="E152" s="84"/>
      <c r="F152" s="16"/>
      <c r="G152" s="14"/>
      <c r="H152" s="285"/>
      <c r="I152" s="17"/>
      <c r="J152" s="286">
        <f t="shared" si="10"/>
        <v>0</v>
      </c>
      <c r="K152" s="285"/>
      <c r="L152" s="17"/>
      <c r="M152" s="56"/>
      <c r="N152" s="17">
        <f t="shared" si="11"/>
        <v>0</v>
      </c>
      <c r="O152" s="39" t="str">
        <f t="shared" si="8"/>
        <v/>
      </c>
      <c r="P152" s="56" t="str">
        <f t="shared" si="9"/>
        <v/>
      </c>
      <c r="Q152" s="18"/>
    </row>
    <row r="153" customHeight="1" spans="1:17">
      <c r="A153" s="14">
        <v>146</v>
      </c>
      <c r="B153" s="15"/>
      <c r="C153" s="14"/>
      <c r="D153" s="15"/>
      <c r="E153" s="84"/>
      <c r="F153" s="16"/>
      <c r="G153" s="14"/>
      <c r="H153" s="285"/>
      <c r="I153" s="17"/>
      <c r="J153" s="286">
        <f t="shared" si="10"/>
        <v>0</v>
      </c>
      <c r="K153" s="285"/>
      <c r="L153" s="105"/>
      <c r="M153" s="56"/>
      <c r="N153" s="17">
        <f t="shared" si="11"/>
        <v>0</v>
      </c>
      <c r="O153" s="39" t="str">
        <f t="shared" si="8"/>
        <v/>
      </c>
      <c r="P153" s="56" t="str">
        <f t="shared" si="9"/>
        <v/>
      </c>
      <c r="Q153" s="68"/>
    </row>
    <row r="154" customHeight="1" spans="1:17">
      <c r="A154" s="14">
        <v>147</v>
      </c>
      <c r="B154" s="15"/>
      <c r="C154" s="14"/>
      <c r="D154" s="15"/>
      <c r="E154" s="84"/>
      <c r="F154" s="16"/>
      <c r="G154" s="14"/>
      <c r="H154" s="285"/>
      <c r="I154" s="17"/>
      <c r="J154" s="286">
        <f t="shared" si="10"/>
        <v>0</v>
      </c>
      <c r="K154" s="285"/>
      <c r="L154" s="105"/>
      <c r="M154" s="56"/>
      <c r="N154" s="17">
        <f t="shared" si="11"/>
        <v>0</v>
      </c>
      <c r="O154" s="39" t="str">
        <f t="shared" si="8"/>
        <v/>
      </c>
      <c r="P154" s="56" t="str">
        <f t="shared" si="9"/>
        <v/>
      </c>
      <c r="Q154" s="68"/>
    </row>
    <row r="155" customHeight="1" spans="1:17">
      <c r="A155" s="14">
        <v>148</v>
      </c>
      <c r="B155" s="15"/>
      <c r="C155" s="14"/>
      <c r="D155" s="15"/>
      <c r="E155" s="84"/>
      <c r="F155" s="16"/>
      <c r="G155" s="14"/>
      <c r="H155" s="285"/>
      <c r="I155" s="17"/>
      <c r="J155" s="286">
        <f t="shared" si="10"/>
        <v>0</v>
      </c>
      <c r="K155" s="285"/>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285"/>
      <c r="I156" s="17"/>
      <c r="J156" s="286">
        <f t="shared" si="10"/>
        <v>0</v>
      </c>
      <c r="K156" s="285"/>
      <c r="L156" s="17"/>
      <c r="M156" s="56"/>
      <c r="N156" s="17">
        <f t="shared" si="11"/>
        <v>0</v>
      </c>
      <c r="O156" s="39" t="str">
        <f t="shared" si="12"/>
        <v/>
      </c>
      <c r="P156" s="56" t="str">
        <f t="shared" si="13"/>
        <v/>
      </c>
      <c r="Q156" s="18"/>
    </row>
    <row r="157" customHeight="1" spans="1:17">
      <c r="A157" s="14">
        <v>150</v>
      </c>
      <c r="B157" s="15"/>
      <c r="C157" s="14"/>
      <c r="D157" s="15"/>
      <c r="E157" s="84"/>
      <c r="F157" s="16"/>
      <c r="G157" s="14"/>
      <c r="H157" s="285"/>
      <c r="I157" s="17"/>
      <c r="J157" s="286">
        <f t="shared" si="10"/>
        <v>0</v>
      </c>
      <c r="K157" s="285"/>
      <c r="L157" s="17"/>
      <c r="M157" s="56"/>
      <c r="N157" s="17">
        <f t="shared" si="11"/>
        <v>0</v>
      </c>
      <c r="O157" s="39" t="str">
        <f t="shared" si="12"/>
        <v/>
      </c>
      <c r="P157" s="56" t="str">
        <f t="shared" si="13"/>
        <v/>
      </c>
      <c r="Q157" s="18"/>
    </row>
    <row r="158" customHeight="1" spans="1:17">
      <c r="A158" s="14">
        <v>151</v>
      </c>
      <c r="B158" s="15"/>
      <c r="C158" s="14"/>
      <c r="D158" s="15"/>
      <c r="E158" s="84"/>
      <c r="F158" s="16"/>
      <c r="G158" s="14"/>
      <c r="H158" s="285"/>
      <c r="I158" s="17"/>
      <c r="J158" s="286">
        <f t="shared" si="10"/>
        <v>0</v>
      </c>
      <c r="K158" s="285"/>
      <c r="L158" s="17"/>
      <c r="M158" s="56"/>
      <c r="N158" s="17">
        <f t="shared" si="11"/>
        <v>0</v>
      </c>
      <c r="O158" s="39" t="str">
        <f t="shared" si="12"/>
        <v/>
      </c>
      <c r="P158" s="56" t="str">
        <f t="shared" si="13"/>
        <v/>
      </c>
      <c r="Q158" s="18"/>
    </row>
    <row r="159" customHeight="1" spans="1:17">
      <c r="A159" s="14">
        <v>152</v>
      </c>
      <c r="B159" s="15"/>
      <c r="C159" s="14"/>
      <c r="D159" s="15"/>
      <c r="E159" s="84"/>
      <c r="F159" s="16"/>
      <c r="G159" s="14"/>
      <c r="H159" s="285"/>
      <c r="I159" s="17"/>
      <c r="J159" s="286">
        <f t="shared" si="10"/>
        <v>0</v>
      </c>
      <c r="K159" s="285"/>
      <c r="L159" s="17"/>
      <c r="M159" s="56"/>
      <c r="N159" s="17">
        <f t="shared" si="11"/>
        <v>0</v>
      </c>
      <c r="O159" s="39" t="str">
        <f t="shared" si="12"/>
        <v/>
      </c>
      <c r="P159" s="56" t="str">
        <f t="shared" si="13"/>
        <v/>
      </c>
      <c r="Q159" s="18"/>
    </row>
    <row r="160" customHeight="1" spans="1:17">
      <c r="A160" s="14">
        <v>153</v>
      </c>
      <c r="B160" s="15"/>
      <c r="C160" s="14"/>
      <c r="D160" s="15"/>
      <c r="E160" s="84"/>
      <c r="F160" s="16"/>
      <c r="G160" s="14"/>
      <c r="H160" s="285"/>
      <c r="I160" s="17"/>
      <c r="J160" s="286">
        <f t="shared" si="10"/>
        <v>0</v>
      </c>
      <c r="K160" s="285"/>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285"/>
      <c r="I161" s="17"/>
      <c r="J161" s="286">
        <f t="shared" si="10"/>
        <v>0</v>
      </c>
      <c r="K161" s="285"/>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285"/>
      <c r="I162" s="17"/>
      <c r="J162" s="286">
        <f t="shared" si="10"/>
        <v>0</v>
      </c>
      <c r="K162" s="285"/>
      <c r="L162" s="17"/>
      <c r="M162" s="56"/>
      <c r="N162" s="17">
        <f t="shared" si="11"/>
        <v>0</v>
      </c>
      <c r="O162" s="39" t="str">
        <f t="shared" si="12"/>
        <v/>
      </c>
      <c r="P162" s="56" t="str">
        <f t="shared" si="13"/>
        <v/>
      </c>
      <c r="Q162" s="18"/>
    </row>
    <row r="163" customHeight="1" spans="1:17">
      <c r="A163" s="14">
        <v>156</v>
      </c>
      <c r="B163" s="15"/>
      <c r="C163" s="14"/>
      <c r="D163" s="15"/>
      <c r="E163" s="84"/>
      <c r="F163" s="16"/>
      <c r="G163" s="14"/>
      <c r="H163" s="285"/>
      <c r="I163" s="17"/>
      <c r="J163" s="286">
        <f t="shared" si="10"/>
        <v>0</v>
      </c>
      <c r="K163" s="285"/>
      <c r="L163" s="17"/>
      <c r="M163" s="56"/>
      <c r="N163" s="17">
        <f t="shared" si="11"/>
        <v>0</v>
      </c>
      <c r="O163" s="39" t="str">
        <f t="shared" si="12"/>
        <v/>
      </c>
      <c r="P163" s="56" t="str">
        <f t="shared" si="13"/>
        <v/>
      </c>
      <c r="Q163" s="18"/>
    </row>
    <row r="164" customHeight="1" spans="1:17">
      <c r="A164" s="14">
        <v>157</v>
      </c>
      <c r="B164" s="15"/>
      <c r="C164" s="14"/>
      <c r="D164" s="15"/>
      <c r="E164" s="84"/>
      <c r="F164" s="16"/>
      <c r="G164" s="14"/>
      <c r="H164" s="285"/>
      <c r="I164" s="17"/>
      <c r="J164" s="286">
        <f t="shared" si="10"/>
        <v>0</v>
      </c>
      <c r="K164" s="285"/>
      <c r="L164" s="17"/>
      <c r="M164" s="56"/>
      <c r="N164" s="17">
        <f t="shared" si="11"/>
        <v>0</v>
      </c>
      <c r="O164" s="39" t="str">
        <f t="shared" si="12"/>
        <v/>
      </c>
      <c r="P164" s="56" t="str">
        <f t="shared" si="13"/>
        <v/>
      </c>
      <c r="Q164" s="18"/>
    </row>
    <row r="165" customHeight="1" spans="1:17">
      <c r="A165" s="14">
        <v>158</v>
      </c>
      <c r="B165" s="15"/>
      <c r="C165" s="14"/>
      <c r="D165" s="15"/>
      <c r="E165" s="84"/>
      <c r="F165" s="16"/>
      <c r="G165" s="14"/>
      <c r="H165" s="285"/>
      <c r="I165" s="17"/>
      <c r="J165" s="286">
        <f t="shared" si="10"/>
        <v>0</v>
      </c>
      <c r="K165" s="285"/>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285"/>
      <c r="I166" s="17"/>
      <c r="J166" s="286">
        <f t="shared" si="10"/>
        <v>0</v>
      </c>
      <c r="K166" s="285"/>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285"/>
      <c r="I167" s="17"/>
      <c r="J167" s="286">
        <f t="shared" si="10"/>
        <v>0</v>
      </c>
      <c r="K167" s="285"/>
      <c r="L167" s="17"/>
      <c r="M167" s="56"/>
      <c r="N167" s="17">
        <f t="shared" si="11"/>
        <v>0</v>
      </c>
      <c r="O167" s="39" t="str">
        <f t="shared" si="12"/>
        <v/>
      </c>
      <c r="P167" s="56" t="str">
        <f t="shared" si="13"/>
        <v/>
      </c>
      <c r="Q167" s="18"/>
    </row>
    <row r="168" customHeight="1" spans="1:17">
      <c r="A168" s="14">
        <v>161</v>
      </c>
      <c r="B168" s="15"/>
      <c r="C168" s="14"/>
      <c r="D168" s="15"/>
      <c r="E168" s="84"/>
      <c r="F168" s="16"/>
      <c r="G168" s="14"/>
      <c r="H168" s="285"/>
      <c r="I168" s="17"/>
      <c r="J168" s="286">
        <f t="shared" si="10"/>
        <v>0</v>
      </c>
      <c r="K168" s="285"/>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285"/>
      <c r="I169" s="17"/>
      <c r="J169" s="286">
        <f t="shared" si="10"/>
        <v>0</v>
      </c>
      <c r="K169" s="285"/>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285"/>
      <c r="I170" s="17"/>
      <c r="J170" s="286">
        <f t="shared" si="10"/>
        <v>0</v>
      </c>
      <c r="K170" s="285"/>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285"/>
      <c r="I171" s="17"/>
      <c r="J171" s="286">
        <f t="shared" si="10"/>
        <v>0</v>
      </c>
      <c r="K171" s="285"/>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285"/>
      <c r="I172" s="17"/>
      <c r="J172" s="286">
        <f t="shared" si="10"/>
        <v>0</v>
      </c>
      <c r="K172" s="285"/>
      <c r="L172" s="17"/>
      <c r="M172" s="56"/>
      <c r="N172" s="17">
        <f t="shared" si="11"/>
        <v>0</v>
      </c>
      <c r="O172" s="39" t="str">
        <f t="shared" si="12"/>
        <v/>
      </c>
      <c r="P172" s="56" t="str">
        <f t="shared" si="13"/>
        <v/>
      </c>
      <c r="Q172" s="18"/>
    </row>
    <row r="173" customHeight="1" spans="1:17">
      <c r="A173" s="14">
        <v>166</v>
      </c>
      <c r="B173" s="15"/>
      <c r="C173" s="14"/>
      <c r="D173" s="15"/>
      <c r="E173" s="84"/>
      <c r="F173" s="16"/>
      <c r="G173" s="14"/>
      <c r="H173" s="285"/>
      <c r="I173" s="17"/>
      <c r="J173" s="286">
        <f t="shared" si="10"/>
        <v>0</v>
      </c>
      <c r="K173" s="285"/>
      <c r="L173" s="17"/>
      <c r="M173" s="56"/>
      <c r="N173" s="17">
        <f t="shared" si="11"/>
        <v>0</v>
      </c>
      <c r="O173" s="39" t="str">
        <f t="shared" si="12"/>
        <v/>
      </c>
      <c r="P173" s="56" t="str">
        <f t="shared" si="13"/>
        <v/>
      </c>
      <c r="Q173" s="18"/>
    </row>
    <row r="174" customHeight="1" spans="1:17">
      <c r="A174" s="14">
        <v>167</v>
      </c>
      <c r="B174" s="15"/>
      <c r="C174" s="14"/>
      <c r="D174" s="15"/>
      <c r="E174" s="84"/>
      <c r="F174" s="16"/>
      <c r="G174" s="14"/>
      <c r="H174" s="285"/>
      <c r="I174" s="17"/>
      <c r="J174" s="286">
        <f t="shared" si="10"/>
        <v>0</v>
      </c>
      <c r="K174" s="285"/>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285"/>
      <c r="I175" s="17"/>
      <c r="J175" s="286">
        <f t="shared" si="10"/>
        <v>0</v>
      </c>
      <c r="K175" s="285"/>
      <c r="L175" s="17"/>
      <c r="M175" s="56"/>
      <c r="N175" s="17">
        <f t="shared" si="11"/>
        <v>0</v>
      </c>
      <c r="O175" s="39" t="str">
        <f t="shared" si="12"/>
        <v/>
      </c>
      <c r="P175" s="56" t="str">
        <f t="shared" si="13"/>
        <v/>
      </c>
      <c r="Q175" s="18"/>
    </row>
    <row r="176" customHeight="1" spans="1:17">
      <c r="A176" s="14">
        <v>169</v>
      </c>
      <c r="B176" s="15"/>
      <c r="C176" s="14"/>
      <c r="D176" s="15"/>
      <c r="E176" s="84"/>
      <c r="F176" s="16"/>
      <c r="G176" s="14"/>
      <c r="H176" s="285"/>
      <c r="I176" s="17"/>
      <c r="J176" s="286">
        <f t="shared" si="10"/>
        <v>0</v>
      </c>
      <c r="K176" s="285"/>
      <c r="L176" s="17"/>
      <c r="M176" s="56"/>
      <c r="N176" s="17">
        <f t="shared" si="11"/>
        <v>0</v>
      </c>
      <c r="O176" s="39" t="str">
        <f t="shared" si="12"/>
        <v/>
      </c>
      <c r="P176" s="56" t="str">
        <f t="shared" si="13"/>
        <v/>
      </c>
      <c r="Q176" s="18"/>
    </row>
    <row r="177" customHeight="1" spans="1:17">
      <c r="A177" s="14">
        <v>170</v>
      </c>
      <c r="B177" s="15"/>
      <c r="C177" s="14"/>
      <c r="D177" s="15"/>
      <c r="E177" s="84"/>
      <c r="F177" s="16"/>
      <c r="G177" s="14"/>
      <c r="H177" s="285"/>
      <c r="I177" s="17"/>
      <c r="J177" s="286">
        <f t="shared" si="10"/>
        <v>0</v>
      </c>
      <c r="K177" s="285"/>
      <c r="L177" s="17"/>
      <c r="M177" s="56"/>
      <c r="N177" s="17">
        <f t="shared" si="11"/>
        <v>0</v>
      </c>
      <c r="O177" s="39" t="str">
        <f t="shared" si="12"/>
        <v/>
      </c>
      <c r="P177" s="56" t="str">
        <f t="shared" si="13"/>
        <v/>
      </c>
      <c r="Q177" s="18"/>
    </row>
    <row r="178" customHeight="1" spans="1:17">
      <c r="A178" s="14">
        <v>171</v>
      </c>
      <c r="B178" s="15"/>
      <c r="C178" s="14"/>
      <c r="D178" s="15"/>
      <c r="E178" s="84"/>
      <c r="F178" s="16"/>
      <c r="G178" s="14"/>
      <c r="H178" s="285"/>
      <c r="I178" s="17"/>
      <c r="J178" s="286">
        <f t="shared" si="10"/>
        <v>0</v>
      </c>
      <c r="K178" s="285"/>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285"/>
      <c r="I179" s="17"/>
      <c r="J179" s="286">
        <f t="shared" si="10"/>
        <v>0</v>
      </c>
      <c r="K179" s="285"/>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285"/>
      <c r="I180" s="17"/>
      <c r="J180" s="286">
        <f t="shared" si="10"/>
        <v>0</v>
      </c>
      <c r="K180" s="285"/>
      <c r="L180" s="17"/>
      <c r="M180" s="56"/>
      <c r="N180" s="17">
        <f t="shared" si="11"/>
        <v>0</v>
      </c>
      <c r="O180" s="39" t="str">
        <f t="shared" si="12"/>
        <v/>
      </c>
      <c r="P180" s="56" t="str">
        <f t="shared" si="13"/>
        <v/>
      </c>
      <c r="Q180" s="18"/>
    </row>
    <row r="181" customHeight="1" spans="1:17">
      <c r="A181" s="14">
        <v>174</v>
      </c>
      <c r="B181" s="15"/>
      <c r="C181" s="14"/>
      <c r="D181" s="15"/>
      <c r="E181" s="84"/>
      <c r="F181" s="16"/>
      <c r="G181" s="14"/>
      <c r="H181" s="285"/>
      <c r="I181" s="17"/>
      <c r="J181" s="286">
        <f t="shared" si="10"/>
        <v>0</v>
      </c>
      <c r="K181" s="285"/>
      <c r="L181" s="17"/>
      <c r="M181" s="56"/>
      <c r="N181" s="17">
        <f t="shared" si="11"/>
        <v>0</v>
      </c>
      <c r="O181" s="39" t="str">
        <f t="shared" si="12"/>
        <v/>
      </c>
      <c r="P181" s="56" t="str">
        <f t="shared" si="13"/>
        <v/>
      </c>
      <c r="Q181" s="18"/>
    </row>
    <row r="182" customHeight="1" spans="1:17">
      <c r="A182" s="14">
        <v>175</v>
      </c>
      <c r="B182" s="15"/>
      <c r="C182" s="14"/>
      <c r="D182" s="15"/>
      <c r="E182" s="84"/>
      <c r="F182" s="16"/>
      <c r="G182" s="14"/>
      <c r="H182" s="285"/>
      <c r="I182" s="17"/>
      <c r="J182" s="286">
        <f t="shared" si="10"/>
        <v>0</v>
      </c>
      <c r="K182" s="285"/>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285"/>
      <c r="I183" s="17"/>
      <c r="J183" s="286">
        <f t="shared" si="10"/>
        <v>0</v>
      </c>
      <c r="K183" s="285"/>
      <c r="L183" s="17"/>
      <c r="M183" s="56"/>
      <c r="N183" s="17">
        <f t="shared" si="11"/>
        <v>0</v>
      </c>
      <c r="O183" s="39" t="str">
        <f t="shared" si="12"/>
        <v/>
      </c>
      <c r="P183" s="56" t="str">
        <f t="shared" si="13"/>
        <v/>
      </c>
      <c r="Q183" s="18"/>
    </row>
    <row r="184" customHeight="1" spans="1:17">
      <c r="A184" s="14">
        <v>177</v>
      </c>
      <c r="B184" s="15"/>
      <c r="C184" s="14"/>
      <c r="D184" s="15"/>
      <c r="E184" s="84"/>
      <c r="F184" s="16"/>
      <c r="G184" s="14"/>
      <c r="H184" s="285"/>
      <c r="I184" s="17"/>
      <c r="J184" s="286">
        <f t="shared" si="10"/>
        <v>0</v>
      </c>
      <c r="K184" s="285"/>
      <c r="L184" s="17"/>
      <c r="M184" s="56"/>
      <c r="N184" s="17">
        <f t="shared" si="11"/>
        <v>0</v>
      </c>
      <c r="O184" s="39" t="str">
        <f t="shared" si="12"/>
        <v/>
      </c>
      <c r="P184" s="56" t="str">
        <f t="shared" si="13"/>
        <v/>
      </c>
      <c r="Q184" s="68"/>
    </row>
    <row r="185" customHeight="1" spans="1:17">
      <c r="A185" s="14">
        <v>178</v>
      </c>
      <c r="B185" s="15"/>
      <c r="C185" s="14"/>
      <c r="D185" s="15"/>
      <c r="E185" s="84"/>
      <c r="F185" s="16"/>
      <c r="G185" s="14"/>
      <c r="H185" s="285"/>
      <c r="I185" s="17"/>
      <c r="J185" s="286">
        <f t="shared" si="10"/>
        <v>0</v>
      </c>
      <c r="K185" s="285"/>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285"/>
      <c r="I186" s="17"/>
      <c r="J186" s="286">
        <f t="shared" si="10"/>
        <v>0</v>
      </c>
      <c r="K186" s="285"/>
      <c r="L186" s="17"/>
      <c r="M186" s="56"/>
      <c r="N186" s="17">
        <f t="shared" si="11"/>
        <v>0</v>
      </c>
      <c r="O186" s="39" t="str">
        <f t="shared" si="12"/>
        <v/>
      </c>
      <c r="P186" s="56" t="str">
        <f t="shared" si="13"/>
        <v/>
      </c>
      <c r="Q186" s="68"/>
    </row>
    <row r="187" customHeight="1" spans="1:17">
      <c r="A187" s="14">
        <v>180</v>
      </c>
      <c r="B187" s="15"/>
      <c r="C187" s="14"/>
      <c r="D187" s="15"/>
      <c r="E187" s="84"/>
      <c r="F187" s="16"/>
      <c r="G187" s="14"/>
      <c r="H187" s="285"/>
      <c r="I187" s="17"/>
      <c r="J187" s="286">
        <f t="shared" si="10"/>
        <v>0</v>
      </c>
      <c r="K187" s="285"/>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285"/>
      <c r="I188" s="17"/>
      <c r="J188" s="286">
        <f t="shared" si="10"/>
        <v>0</v>
      </c>
      <c r="K188" s="285"/>
      <c r="L188" s="17"/>
      <c r="M188" s="56"/>
      <c r="N188" s="17">
        <f t="shared" si="11"/>
        <v>0</v>
      </c>
      <c r="O188" s="39" t="str">
        <f t="shared" si="12"/>
        <v/>
      </c>
      <c r="P188" s="56" t="str">
        <f t="shared" si="13"/>
        <v/>
      </c>
      <c r="Q188" s="18"/>
    </row>
    <row r="189" customHeight="1" spans="1:17">
      <c r="A189" s="14">
        <v>182</v>
      </c>
      <c r="B189" s="15"/>
      <c r="C189" s="14"/>
      <c r="D189" s="15"/>
      <c r="E189" s="84"/>
      <c r="F189" s="16"/>
      <c r="G189" s="14"/>
      <c r="H189" s="285"/>
      <c r="I189" s="17"/>
      <c r="J189" s="286">
        <f t="shared" si="10"/>
        <v>0</v>
      </c>
      <c r="K189" s="285"/>
      <c r="L189" s="17"/>
      <c r="M189" s="56"/>
      <c r="N189" s="17">
        <f t="shared" si="11"/>
        <v>0</v>
      </c>
      <c r="O189" s="39" t="str">
        <f t="shared" si="12"/>
        <v/>
      </c>
      <c r="P189" s="56" t="str">
        <f t="shared" si="13"/>
        <v/>
      </c>
      <c r="Q189" s="18"/>
    </row>
    <row r="190" customHeight="1" spans="1:17">
      <c r="A190" s="14">
        <v>183</v>
      </c>
      <c r="B190" s="15"/>
      <c r="C190" s="14"/>
      <c r="D190" s="15"/>
      <c r="E190" s="84"/>
      <c r="F190" s="16"/>
      <c r="G190" s="14"/>
      <c r="H190" s="285"/>
      <c r="I190" s="17"/>
      <c r="J190" s="286">
        <f t="shared" si="10"/>
        <v>0</v>
      </c>
      <c r="K190" s="285"/>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285"/>
      <c r="I191" s="17"/>
      <c r="J191" s="286">
        <f t="shared" si="10"/>
        <v>0</v>
      </c>
      <c r="K191" s="285"/>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285"/>
      <c r="I192" s="17"/>
      <c r="J192" s="286">
        <f t="shared" si="10"/>
        <v>0</v>
      </c>
      <c r="K192" s="285"/>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285"/>
      <c r="I193" s="17"/>
      <c r="J193" s="286">
        <f t="shared" si="10"/>
        <v>0</v>
      </c>
      <c r="K193" s="285"/>
      <c r="L193" s="17"/>
      <c r="M193" s="56"/>
      <c r="N193" s="17">
        <f t="shared" si="11"/>
        <v>0</v>
      </c>
      <c r="O193" s="39" t="str">
        <f t="shared" si="12"/>
        <v/>
      </c>
      <c r="P193" s="56" t="str">
        <f t="shared" si="13"/>
        <v/>
      </c>
      <c r="Q193" s="18"/>
    </row>
    <row r="194" customHeight="1" spans="1:17">
      <c r="A194" s="14">
        <v>187</v>
      </c>
      <c r="B194" s="15"/>
      <c r="C194" s="14"/>
      <c r="D194" s="15"/>
      <c r="E194" s="84"/>
      <c r="F194" s="16"/>
      <c r="G194" s="14"/>
      <c r="H194" s="285"/>
      <c r="I194" s="17"/>
      <c r="J194" s="286">
        <f t="shared" si="10"/>
        <v>0</v>
      </c>
      <c r="K194" s="285"/>
      <c r="L194" s="17"/>
      <c r="M194" s="56"/>
      <c r="N194" s="17">
        <f t="shared" si="11"/>
        <v>0</v>
      </c>
      <c r="O194" s="39" t="str">
        <f t="shared" si="12"/>
        <v/>
      </c>
      <c r="P194" s="56" t="str">
        <f t="shared" si="13"/>
        <v/>
      </c>
      <c r="Q194" s="18"/>
    </row>
    <row r="195" customHeight="1" spans="1:17">
      <c r="A195" s="14">
        <v>188</v>
      </c>
      <c r="B195" s="15"/>
      <c r="C195" s="14"/>
      <c r="D195" s="15"/>
      <c r="E195" s="84"/>
      <c r="F195" s="16"/>
      <c r="G195" s="14"/>
      <c r="H195" s="285"/>
      <c r="I195" s="17"/>
      <c r="J195" s="286">
        <f t="shared" si="10"/>
        <v>0</v>
      </c>
      <c r="K195" s="285"/>
      <c r="L195" s="17"/>
      <c r="M195" s="56"/>
      <c r="N195" s="17">
        <f t="shared" si="11"/>
        <v>0</v>
      </c>
      <c r="O195" s="39" t="str">
        <f t="shared" si="12"/>
        <v/>
      </c>
      <c r="P195" s="56" t="str">
        <f t="shared" si="13"/>
        <v/>
      </c>
      <c r="Q195" s="18"/>
    </row>
    <row r="196" customHeight="1" spans="1:17">
      <c r="A196" s="14">
        <v>189</v>
      </c>
      <c r="B196" s="15"/>
      <c r="C196" s="14"/>
      <c r="D196" s="15"/>
      <c r="E196" s="84"/>
      <c r="F196" s="16"/>
      <c r="G196" s="14"/>
      <c r="H196" s="285"/>
      <c r="I196" s="17"/>
      <c r="J196" s="286">
        <f t="shared" si="10"/>
        <v>0</v>
      </c>
      <c r="K196" s="285"/>
      <c r="L196" s="17"/>
      <c r="M196" s="56"/>
      <c r="N196" s="17">
        <f t="shared" si="11"/>
        <v>0</v>
      </c>
      <c r="O196" s="39" t="str">
        <f t="shared" si="12"/>
        <v/>
      </c>
      <c r="P196" s="56" t="str">
        <f t="shared" si="13"/>
        <v/>
      </c>
      <c r="Q196" s="18"/>
    </row>
    <row r="197" customHeight="1" spans="1:17">
      <c r="A197" s="14">
        <v>190</v>
      </c>
      <c r="B197" s="15"/>
      <c r="C197" s="14"/>
      <c r="D197" s="15"/>
      <c r="E197" s="84"/>
      <c r="F197" s="16"/>
      <c r="G197" s="14"/>
      <c r="H197" s="285"/>
      <c r="I197" s="17"/>
      <c r="J197" s="286">
        <f t="shared" si="10"/>
        <v>0</v>
      </c>
      <c r="K197" s="285"/>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285"/>
      <c r="I198" s="17"/>
      <c r="J198" s="286">
        <f t="shared" si="10"/>
        <v>0</v>
      </c>
      <c r="K198" s="285"/>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285"/>
      <c r="I199" s="17"/>
      <c r="J199" s="286">
        <f t="shared" si="10"/>
        <v>0</v>
      </c>
      <c r="K199" s="285"/>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285"/>
      <c r="I200" s="17"/>
      <c r="J200" s="286">
        <f t="shared" si="10"/>
        <v>0</v>
      </c>
      <c r="K200" s="285"/>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285"/>
      <c r="I201" s="17"/>
      <c r="J201" s="286">
        <f t="shared" ref="J201:J209" si="14">H201*I201</f>
        <v>0</v>
      </c>
      <c r="K201" s="285"/>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285"/>
      <c r="I202" s="17"/>
      <c r="J202" s="286">
        <f t="shared" si="14"/>
        <v>0</v>
      </c>
      <c r="K202" s="285"/>
      <c r="L202" s="17"/>
      <c r="M202" s="56"/>
      <c r="N202" s="17">
        <f t="shared" si="15"/>
        <v>0</v>
      </c>
      <c r="O202" s="39" t="str">
        <f t="shared" si="12"/>
        <v/>
      </c>
      <c r="P202" s="56" t="str">
        <f t="shared" si="13"/>
        <v/>
      </c>
      <c r="Q202" s="18"/>
    </row>
    <row r="203" customHeight="1" spans="1:17">
      <c r="A203" s="14">
        <v>196</v>
      </c>
      <c r="B203" s="15"/>
      <c r="C203" s="14"/>
      <c r="D203" s="15"/>
      <c r="E203" s="84"/>
      <c r="F203" s="16"/>
      <c r="G203" s="14"/>
      <c r="H203" s="285"/>
      <c r="I203" s="17"/>
      <c r="J203" s="286">
        <f t="shared" si="14"/>
        <v>0</v>
      </c>
      <c r="K203" s="285"/>
      <c r="L203" s="17"/>
      <c r="M203" s="56"/>
      <c r="N203" s="17">
        <f t="shared" si="15"/>
        <v>0</v>
      </c>
      <c r="O203" s="39" t="str">
        <f t="shared" si="12"/>
        <v/>
      </c>
      <c r="P203" s="56" t="str">
        <f t="shared" si="13"/>
        <v/>
      </c>
      <c r="Q203" s="18"/>
    </row>
    <row r="204" customHeight="1" spans="1:17">
      <c r="A204" s="14">
        <v>197</v>
      </c>
      <c r="B204" s="15"/>
      <c r="C204" s="14"/>
      <c r="D204" s="15"/>
      <c r="E204" s="84"/>
      <c r="F204" s="16"/>
      <c r="G204" s="14"/>
      <c r="H204" s="285"/>
      <c r="I204" s="17"/>
      <c r="J204" s="286">
        <f t="shared" si="14"/>
        <v>0</v>
      </c>
      <c r="K204" s="285"/>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285"/>
      <c r="I205" s="17"/>
      <c r="J205" s="286">
        <f t="shared" si="14"/>
        <v>0</v>
      </c>
      <c r="K205" s="285"/>
      <c r="L205" s="17"/>
      <c r="M205" s="56"/>
      <c r="N205" s="17">
        <f t="shared" si="15"/>
        <v>0</v>
      </c>
      <c r="O205" s="39" t="str">
        <f t="shared" si="12"/>
        <v/>
      </c>
      <c r="P205" s="56" t="str">
        <f t="shared" si="13"/>
        <v/>
      </c>
      <c r="Q205" s="18"/>
    </row>
    <row r="206" customHeight="1" spans="1:17">
      <c r="A206" s="14">
        <v>199</v>
      </c>
      <c r="B206" s="15"/>
      <c r="C206" s="14"/>
      <c r="D206" s="15"/>
      <c r="E206" s="84"/>
      <c r="F206" s="16"/>
      <c r="G206" s="14"/>
      <c r="H206" s="285"/>
      <c r="I206" s="17"/>
      <c r="J206" s="286">
        <f t="shared" si="14"/>
        <v>0</v>
      </c>
      <c r="K206" s="285"/>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285"/>
      <c r="I207" s="17"/>
      <c r="J207" s="286">
        <f t="shared" si="14"/>
        <v>0</v>
      </c>
      <c r="K207" s="285"/>
      <c r="L207" s="17"/>
      <c r="M207" s="56"/>
      <c r="N207" s="17">
        <f t="shared" si="15"/>
        <v>0</v>
      </c>
      <c r="O207" s="39" t="str">
        <f t="shared" si="12"/>
        <v/>
      </c>
      <c r="P207" s="56" t="str">
        <f t="shared" si="13"/>
        <v/>
      </c>
      <c r="Q207" s="18"/>
    </row>
    <row r="208" customHeight="1" spans="1:17">
      <c r="A208" s="14">
        <v>201</v>
      </c>
      <c r="B208" s="15"/>
      <c r="C208" s="14"/>
      <c r="D208" s="15"/>
      <c r="E208" s="84"/>
      <c r="F208" s="16"/>
      <c r="G208" s="14"/>
      <c r="H208" s="285"/>
      <c r="I208" s="17"/>
      <c r="J208" s="286">
        <f t="shared" si="14"/>
        <v>0</v>
      </c>
      <c r="K208" s="285"/>
      <c r="L208" s="17"/>
      <c r="M208" s="56"/>
      <c r="N208" s="17">
        <f t="shared" si="15"/>
        <v>0</v>
      </c>
      <c r="O208" s="39" t="str">
        <f t="shared" si="12"/>
        <v/>
      </c>
      <c r="P208" s="56" t="str">
        <f t="shared" si="13"/>
        <v/>
      </c>
      <c r="Q208" s="18"/>
    </row>
    <row r="209" customHeight="1" spans="1:17">
      <c r="A209" s="14">
        <v>202</v>
      </c>
      <c r="B209" s="15"/>
      <c r="C209" s="14"/>
      <c r="D209" s="15"/>
      <c r="E209" s="84"/>
      <c r="F209" s="16"/>
      <c r="G209" s="14"/>
      <c r="H209" s="285"/>
      <c r="I209" s="17"/>
      <c r="J209" s="286">
        <f t="shared" si="14"/>
        <v>0</v>
      </c>
      <c r="K209" s="285"/>
      <c r="L209" s="17"/>
      <c r="M209" s="56"/>
      <c r="N209" s="17">
        <f t="shared" si="15"/>
        <v>0</v>
      </c>
      <c r="O209" s="39" t="str">
        <f t="shared" si="12"/>
        <v/>
      </c>
      <c r="P209" s="56" t="str">
        <f t="shared" si="13"/>
        <v/>
      </c>
      <c r="Q209" s="18"/>
    </row>
    <row r="210" hidden="1" customHeight="1" spans="1:17">
      <c r="A210" s="14"/>
      <c r="B210" s="15"/>
      <c r="C210" s="15"/>
      <c r="D210" s="15"/>
      <c r="E210" s="15"/>
      <c r="F210" s="287"/>
      <c r="G210" s="14"/>
      <c r="H210" s="285"/>
      <c r="I210" s="17"/>
      <c r="J210" s="288"/>
      <c r="K210" s="285"/>
      <c r="L210" s="105"/>
      <c r="M210" s="56"/>
      <c r="N210" s="17"/>
      <c r="O210" s="39"/>
      <c r="P210" s="56"/>
      <c r="Q210" s="18"/>
    </row>
    <row r="211" hidden="1" customHeight="1" spans="1:17">
      <c r="A211" s="14"/>
      <c r="B211" s="15"/>
      <c r="C211" s="15"/>
      <c r="D211" s="15"/>
      <c r="E211" s="15"/>
      <c r="F211" s="287"/>
      <c r="G211" s="14"/>
      <c r="H211" s="285"/>
      <c r="I211" s="17"/>
      <c r="J211" s="288"/>
      <c r="K211" s="285"/>
      <c r="L211" s="105"/>
      <c r="M211" s="56"/>
      <c r="N211" s="17"/>
      <c r="O211" s="39"/>
      <c r="P211" s="56"/>
      <c r="Q211" s="18"/>
    </row>
    <row r="212" hidden="1" customHeight="1" spans="1:17">
      <c r="A212" s="14"/>
      <c r="B212" s="15"/>
      <c r="C212" s="15"/>
      <c r="D212" s="15"/>
      <c r="E212" s="15"/>
      <c r="F212" s="287"/>
      <c r="G212" s="14"/>
      <c r="H212" s="285"/>
      <c r="I212" s="17"/>
      <c r="J212" s="288"/>
      <c r="K212" s="285"/>
      <c r="L212" s="105"/>
      <c r="M212" s="56"/>
      <c r="N212" s="17"/>
      <c r="O212" s="39"/>
      <c r="P212" s="56"/>
      <c r="Q212" s="18"/>
    </row>
    <row r="213" hidden="1" customHeight="1" spans="1:17">
      <c r="A213" s="14"/>
      <c r="B213" s="15"/>
      <c r="C213" s="15"/>
      <c r="D213" s="15"/>
      <c r="E213" s="15"/>
      <c r="F213" s="287"/>
      <c r="G213" s="14"/>
      <c r="H213" s="285"/>
      <c r="I213" s="17"/>
      <c r="J213" s="288"/>
      <c r="K213" s="285"/>
      <c r="L213" s="105"/>
      <c r="M213" s="56"/>
      <c r="N213" s="17"/>
      <c r="O213" s="39"/>
      <c r="P213" s="56"/>
      <c r="Q213" s="18"/>
    </row>
    <row r="214" hidden="1" customHeight="1" spans="1:17">
      <c r="A214" s="14"/>
      <c r="B214" s="15"/>
      <c r="C214" s="15"/>
      <c r="D214" s="15"/>
      <c r="E214" s="15"/>
      <c r="F214" s="287"/>
      <c r="G214" s="14"/>
      <c r="H214" s="285"/>
      <c r="I214" s="17"/>
      <c r="J214" s="288"/>
      <c r="K214" s="285"/>
      <c r="L214" s="105"/>
      <c r="M214" s="56"/>
      <c r="N214" s="17"/>
      <c r="O214" s="39"/>
      <c r="P214" s="56"/>
      <c r="Q214" s="18"/>
    </row>
    <row r="215" hidden="1" customHeight="1" spans="1:17">
      <c r="A215" s="14"/>
      <c r="B215" s="15"/>
      <c r="C215" s="15"/>
      <c r="D215" s="15"/>
      <c r="E215" s="15"/>
      <c r="F215" s="287"/>
      <c r="G215" s="14"/>
      <c r="H215" s="285"/>
      <c r="I215" s="17"/>
      <c r="J215" s="288"/>
      <c r="K215" s="285"/>
      <c r="L215" s="105"/>
      <c r="M215" s="56"/>
      <c r="N215" s="17"/>
      <c r="O215" s="39"/>
      <c r="P215" s="56"/>
      <c r="Q215" s="18"/>
    </row>
    <row r="216" hidden="1" customHeight="1" spans="1:17">
      <c r="A216" s="14"/>
      <c r="B216" s="15"/>
      <c r="C216" s="15"/>
      <c r="D216" s="15"/>
      <c r="E216" s="15"/>
      <c r="F216" s="287"/>
      <c r="G216" s="14"/>
      <c r="H216" s="285"/>
      <c r="I216" s="17"/>
      <c r="J216" s="288"/>
      <c r="K216" s="285"/>
      <c r="L216" s="105"/>
      <c r="M216" s="56"/>
      <c r="N216" s="17"/>
      <c r="O216" s="39"/>
      <c r="P216" s="56"/>
      <c r="Q216" s="18"/>
    </row>
    <row r="217" hidden="1" customHeight="1" spans="1:17">
      <c r="A217" s="14"/>
      <c r="B217" s="15"/>
      <c r="C217" s="15"/>
      <c r="D217" s="15"/>
      <c r="E217" s="15"/>
      <c r="F217" s="287"/>
      <c r="G217" s="14"/>
      <c r="H217" s="285"/>
      <c r="I217" s="17"/>
      <c r="J217" s="288"/>
      <c r="K217" s="285"/>
      <c r="L217" s="105"/>
      <c r="M217" s="56"/>
      <c r="N217" s="17"/>
      <c r="O217" s="39"/>
      <c r="P217" s="56"/>
      <c r="Q217" s="18"/>
    </row>
    <row r="218" hidden="1" customHeight="1" spans="1:17">
      <c r="A218" s="14"/>
      <c r="B218" s="15"/>
      <c r="C218" s="15"/>
      <c r="D218" s="15"/>
      <c r="E218" s="15"/>
      <c r="F218" s="287"/>
      <c r="G218" s="14"/>
      <c r="H218" s="285"/>
      <c r="I218" s="17"/>
      <c r="J218" s="288"/>
      <c r="K218" s="285"/>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285"/>
      <c r="I219" s="17"/>
      <c r="J219" s="289">
        <f>SUM(J8:J218)</f>
        <v>0</v>
      </c>
      <c r="K219" s="285"/>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9583333333333" bottom="0.4" header="0.95" footer="0.289583333333333"/>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12" t="s">
        <v>411</v>
      </c>
      <c r="C6" s="12" t="s">
        <v>530</v>
      </c>
      <c r="D6" s="78" t="s">
        <v>400</v>
      </c>
      <c r="E6" s="29" t="s">
        <v>196</v>
      </c>
      <c r="F6" s="29"/>
      <c r="G6" s="30"/>
      <c r="H6" s="284" t="s">
        <v>401</v>
      </c>
      <c r="I6" s="12" t="s">
        <v>197</v>
      </c>
      <c r="J6" s="12"/>
      <c r="K6" s="12" t="s">
        <v>198</v>
      </c>
      <c r="L6" s="78" t="s">
        <v>269</v>
      </c>
      <c r="M6" s="12" t="s">
        <v>164</v>
      </c>
    </row>
    <row r="7" ht="18" customHeight="1" spans="1:13">
      <c r="A7" s="12"/>
      <c r="B7" s="12"/>
      <c r="C7" s="12"/>
      <c r="D7" s="79"/>
      <c r="E7" s="32" t="s">
        <v>405</v>
      </c>
      <c r="F7" s="12" t="s">
        <v>406</v>
      </c>
      <c r="G7" s="12" t="s">
        <v>407</v>
      </c>
      <c r="H7" s="284"/>
      <c r="I7" s="12" t="s">
        <v>408</v>
      </c>
      <c r="J7" s="12" t="s">
        <v>407</v>
      </c>
      <c r="K7" s="12"/>
      <c r="L7" s="79"/>
      <c r="M7" s="12"/>
    </row>
    <row r="8" customHeight="1" spans="1:13">
      <c r="A8" s="74"/>
      <c r="B8" s="80"/>
      <c r="C8" s="14"/>
      <c r="D8" s="81"/>
      <c r="E8" s="82"/>
      <c r="F8" s="17" t="str">
        <f>IF(E8=0,"",G8/E8)</f>
        <v/>
      </c>
      <c r="G8" s="83"/>
      <c r="H8" s="257"/>
      <c r="I8" s="17"/>
      <c r="J8" s="17"/>
      <c r="K8" s="39" t="str">
        <f>IF(J8-G8&lt;&gt;0,J8-G8,IF(G8&lt;&gt;0,0,""))</f>
        <v/>
      </c>
      <c r="L8" s="56" t="str">
        <f>IF(G8=0,"",(J8-G8)/G8*100)</f>
        <v/>
      </c>
      <c r="M8" s="18"/>
    </row>
    <row r="9" customHeight="1" spans="1:13">
      <c r="A9" s="14"/>
      <c r="B9" s="15"/>
      <c r="C9" s="14"/>
      <c r="D9" s="18"/>
      <c r="E9" s="86"/>
      <c r="F9" s="17"/>
      <c r="G9" s="119"/>
      <c r="H9" s="257"/>
      <c r="I9" s="17"/>
      <c r="J9" s="17"/>
      <c r="K9" s="39" t="str">
        <f t="shared" ref="K9:K28" si="0">IF(J9-G9&lt;&gt;0,J9-G9,IF(G9&lt;&gt;0,0,""))</f>
        <v/>
      </c>
      <c r="L9" s="56" t="str">
        <f t="shared" ref="L9:L28" si="1">IF(G9=0,"",(J9-G9)/G9*100)</f>
        <v/>
      </c>
      <c r="M9" s="18"/>
    </row>
    <row r="10" customHeight="1" spans="1:13">
      <c r="A10" s="14"/>
      <c r="B10" s="15"/>
      <c r="C10" s="14"/>
      <c r="D10" s="18"/>
      <c r="E10" s="86"/>
      <c r="F10" s="17"/>
      <c r="G10" s="119"/>
      <c r="H10" s="257"/>
      <c r="I10" s="17"/>
      <c r="J10" s="17"/>
      <c r="K10" s="39" t="str">
        <f t="shared" si="0"/>
        <v/>
      </c>
      <c r="L10" s="56" t="str">
        <f t="shared" si="1"/>
        <v/>
      </c>
      <c r="M10" s="18"/>
    </row>
    <row r="11" customHeight="1" spans="1:13">
      <c r="A11" s="14"/>
      <c r="B11" s="15"/>
      <c r="C11" s="14"/>
      <c r="D11" s="18"/>
      <c r="E11" s="86"/>
      <c r="F11" s="17"/>
      <c r="G11" s="119"/>
      <c r="H11" s="257"/>
      <c r="I11" s="17"/>
      <c r="J11" s="17"/>
      <c r="K11" s="39" t="str">
        <f t="shared" si="0"/>
        <v/>
      </c>
      <c r="L11" s="56" t="str">
        <f t="shared" si="1"/>
        <v/>
      </c>
      <c r="M11" s="18"/>
    </row>
    <row r="12" customHeight="1" spans="1:13">
      <c r="A12" s="14"/>
      <c r="B12" s="15"/>
      <c r="C12" s="14"/>
      <c r="D12" s="18"/>
      <c r="E12" s="86"/>
      <c r="F12" s="17"/>
      <c r="G12" s="119"/>
      <c r="H12" s="257"/>
      <c r="I12" s="17"/>
      <c r="J12" s="17"/>
      <c r="K12" s="39" t="str">
        <f t="shared" si="0"/>
        <v/>
      </c>
      <c r="L12" s="56" t="str">
        <f t="shared" si="1"/>
        <v/>
      </c>
      <c r="M12" s="18"/>
    </row>
    <row r="13" customHeight="1" spans="1:13">
      <c r="A13" s="14"/>
      <c r="B13" s="15"/>
      <c r="C13" s="14"/>
      <c r="D13" s="18"/>
      <c r="E13" s="86"/>
      <c r="F13" s="17"/>
      <c r="G13" s="119"/>
      <c r="H13" s="257"/>
      <c r="I13" s="17"/>
      <c r="J13" s="17"/>
      <c r="K13" s="39" t="str">
        <f t="shared" si="0"/>
        <v/>
      </c>
      <c r="L13" s="56" t="str">
        <f t="shared" si="1"/>
        <v/>
      </c>
      <c r="M13" s="18"/>
    </row>
    <row r="14" customHeight="1" spans="1:13">
      <c r="A14" s="14"/>
      <c r="B14" s="15"/>
      <c r="C14" s="14"/>
      <c r="D14" s="18"/>
      <c r="E14" s="86"/>
      <c r="F14" s="17"/>
      <c r="G14" s="119"/>
      <c r="H14" s="257"/>
      <c r="I14" s="17"/>
      <c r="J14" s="17"/>
      <c r="K14" s="39" t="str">
        <f t="shared" si="0"/>
        <v/>
      </c>
      <c r="L14" s="56" t="str">
        <f t="shared" si="1"/>
        <v/>
      </c>
      <c r="M14" s="18"/>
    </row>
    <row r="15" customHeight="1" spans="1:13">
      <c r="A15" s="14"/>
      <c r="B15" s="15"/>
      <c r="C15" s="14"/>
      <c r="D15" s="18"/>
      <c r="E15" s="86"/>
      <c r="F15" s="17"/>
      <c r="G15" s="119"/>
      <c r="H15" s="257"/>
      <c r="I15" s="17"/>
      <c r="J15" s="17"/>
      <c r="K15" s="39" t="str">
        <f t="shared" si="0"/>
        <v/>
      </c>
      <c r="L15" s="56" t="str">
        <f t="shared" si="1"/>
        <v/>
      </c>
      <c r="M15" s="18"/>
    </row>
    <row r="16" customHeight="1" spans="1:13">
      <c r="A16" s="14"/>
      <c r="B16" s="15"/>
      <c r="C16" s="14"/>
      <c r="D16" s="18"/>
      <c r="E16" s="86"/>
      <c r="F16" s="17"/>
      <c r="G16" s="119"/>
      <c r="H16" s="257"/>
      <c r="I16" s="17"/>
      <c r="J16" s="17"/>
      <c r="K16" s="39" t="str">
        <f t="shared" si="0"/>
        <v/>
      </c>
      <c r="L16" s="56" t="str">
        <f t="shared" si="1"/>
        <v/>
      </c>
      <c r="M16" s="18"/>
    </row>
    <row r="17" customHeight="1" spans="1:13">
      <c r="A17" s="14"/>
      <c r="B17" s="15"/>
      <c r="C17" s="14"/>
      <c r="D17" s="18"/>
      <c r="E17" s="86"/>
      <c r="F17" s="17"/>
      <c r="G17" s="119"/>
      <c r="H17" s="257"/>
      <c r="I17" s="17"/>
      <c r="J17" s="17"/>
      <c r="K17" s="39" t="str">
        <f t="shared" si="0"/>
        <v/>
      </c>
      <c r="L17" s="56" t="str">
        <f t="shared" si="1"/>
        <v/>
      </c>
      <c r="M17" s="18"/>
    </row>
    <row r="18" customHeight="1" spans="1:13">
      <c r="A18" s="14"/>
      <c r="B18" s="15"/>
      <c r="C18" s="14"/>
      <c r="D18" s="18"/>
      <c r="E18" s="86"/>
      <c r="F18" s="17"/>
      <c r="G18" s="119"/>
      <c r="H18" s="257"/>
      <c r="I18" s="17"/>
      <c r="J18" s="17"/>
      <c r="K18" s="39" t="str">
        <f t="shared" si="0"/>
        <v/>
      </c>
      <c r="L18" s="56" t="str">
        <f t="shared" si="1"/>
        <v/>
      </c>
      <c r="M18" s="18"/>
    </row>
    <row r="19" customHeight="1" spans="1:13">
      <c r="A19" s="14"/>
      <c r="B19" s="15"/>
      <c r="C19" s="14"/>
      <c r="D19" s="18"/>
      <c r="E19" s="86"/>
      <c r="F19" s="17"/>
      <c r="G19" s="119"/>
      <c r="H19" s="257"/>
      <c r="I19" s="17"/>
      <c r="J19" s="17"/>
      <c r="K19" s="39" t="str">
        <f t="shared" si="0"/>
        <v/>
      </c>
      <c r="L19" s="56" t="str">
        <f t="shared" si="1"/>
        <v/>
      </c>
      <c r="M19" s="18"/>
    </row>
    <row r="20" customHeight="1" spans="1:13">
      <c r="A20" s="14"/>
      <c r="B20" s="15"/>
      <c r="C20" s="14"/>
      <c r="D20" s="18"/>
      <c r="E20" s="86"/>
      <c r="F20" s="17"/>
      <c r="G20" s="119"/>
      <c r="H20" s="257"/>
      <c r="I20" s="17"/>
      <c r="J20" s="17"/>
      <c r="K20" s="39" t="str">
        <f t="shared" si="0"/>
        <v/>
      </c>
      <c r="L20" s="56" t="str">
        <f t="shared" si="1"/>
        <v/>
      </c>
      <c r="M20" s="18"/>
    </row>
    <row r="21" customHeight="1" spans="1:13">
      <c r="A21" s="14"/>
      <c r="B21" s="15"/>
      <c r="C21" s="14"/>
      <c r="D21" s="18"/>
      <c r="E21" s="86"/>
      <c r="F21" s="17"/>
      <c r="G21" s="119"/>
      <c r="H21" s="257"/>
      <c r="I21" s="17"/>
      <c r="J21" s="17"/>
      <c r="K21" s="39" t="str">
        <f t="shared" si="0"/>
        <v/>
      </c>
      <c r="L21" s="56" t="str">
        <f t="shared" si="1"/>
        <v/>
      </c>
      <c r="M21" s="18"/>
    </row>
    <row r="22" customHeight="1" spans="1:13">
      <c r="A22" s="14"/>
      <c r="B22" s="15"/>
      <c r="C22" s="14"/>
      <c r="D22" s="18"/>
      <c r="E22" s="86"/>
      <c r="F22" s="17"/>
      <c r="G22" s="119"/>
      <c r="H22" s="257"/>
      <c r="I22" s="17"/>
      <c r="J22" s="17"/>
      <c r="K22" s="39" t="str">
        <f t="shared" si="0"/>
        <v/>
      </c>
      <c r="L22" s="56" t="str">
        <f t="shared" si="1"/>
        <v/>
      </c>
      <c r="M22" s="18"/>
    </row>
    <row r="23" customHeight="1" spans="1:13">
      <c r="A23" s="14"/>
      <c r="B23" s="15"/>
      <c r="C23" s="14"/>
      <c r="D23" s="18"/>
      <c r="E23" s="86"/>
      <c r="F23" s="17"/>
      <c r="G23" s="119"/>
      <c r="H23" s="257"/>
      <c r="I23" s="17"/>
      <c r="J23" s="17"/>
      <c r="K23" s="39" t="str">
        <f t="shared" si="0"/>
        <v/>
      </c>
      <c r="L23" s="56" t="str">
        <f t="shared" si="1"/>
        <v/>
      </c>
      <c r="M23" s="18"/>
    </row>
    <row r="24" customHeight="1" spans="1:13">
      <c r="A24" s="14"/>
      <c r="B24" s="15"/>
      <c r="C24" s="14"/>
      <c r="D24" s="18"/>
      <c r="E24" s="86"/>
      <c r="F24" s="17"/>
      <c r="G24" s="119"/>
      <c r="H24" s="257"/>
      <c r="I24" s="17"/>
      <c r="J24" s="17"/>
      <c r="K24" s="39" t="str">
        <f t="shared" si="0"/>
        <v/>
      </c>
      <c r="L24" s="56" t="str">
        <f t="shared" si="1"/>
        <v/>
      </c>
      <c r="M24" s="18"/>
    </row>
    <row r="25" customHeight="1" spans="1:13">
      <c r="A25" s="14"/>
      <c r="B25" s="15"/>
      <c r="C25" s="14"/>
      <c r="D25" s="18"/>
      <c r="E25" s="86"/>
      <c r="F25" s="17"/>
      <c r="G25" s="119"/>
      <c r="H25" s="257"/>
      <c r="I25" s="17"/>
      <c r="J25" s="17"/>
      <c r="K25" s="39" t="str">
        <f t="shared" si="0"/>
        <v/>
      </c>
      <c r="L25" s="56" t="str">
        <f t="shared" si="1"/>
        <v/>
      </c>
      <c r="M25" s="18"/>
    </row>
    <row r="26" customHeight="1" spans="1:13">
      <c r="A26" s="14"/>
      <c r="B26" s="15"/>
      <c r="C26" s="14"/>
      <c r="D26" s="18"/>
      <c r="E26" s="86"/>
      <c r="F26" s="17"/>
      <c r="G26" s="119"/>
      <c r="H26" s="257"/>
      <c r="I26" s="17"/>
      <c r="J26" s="17"/>
      <c r="K26" s="39" t="str">
        <f t="shared" si="0"/>
        <v/>
      </c>
      <c r="L26" s="56" t="str">
        <f t="shared" si="1"/>
        <v/>
      </c>
      <c r="M26" s="18"/>
    </row>
    <row r="27" customHeight="1" spans="1:13">
      <c r="A27" s="14"/>
      <c r="B27" s="15"/>
      <c r="C27" s="14"/>
      <c r="D27" s="18"/>
      <c r="E27" s="86"/>
      <c r="F27" s="17"/>
      <c r="G27" s="119"/>
      <c r="H27" s="257"/>
      <c r="I27" s="17"/>
      <c r="J27" s="17"/>
      <c r="K27" s="39" t="str">
        <f t="shared" si="0"/>
        <v/>
      </c>
      <c r="L27" s="56" t="str">
        <f t="shared" si="1"/>
        <v/>
      </c>
      <c r="M27" s="18"/>
    </row>
    <row r="28" customHeight="1" spans="1:13">
      <c r="A28" s="20" t="s">
        <v>329</v>
      </c>
      <c r="B28" s="21"/>
      <c r="C28" s="14"/>
      <c r="D28" s="18"/>
      <c r="E28" s="86"/>
      <c r="F28" s="17">
        <f>SUM(F8:F27)</f>
        <v>0</v>
      </c>
      <c r="G28" s="119"/>
      <c r="H28" s="257"/>
      <c r="I28" s="17"/>
      <c r="J28" s="17">
        <f>SUM(J8:J27)</f>
        <v>0</v>
      </c>
      <c r="K28" s="39" t="str">
        <f t="shared" si="0"/>
        <v/>
      </c>
      <c r="L28" s="56" t="str">
        <f t="shared" si="1"/>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58"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1"/>
      <c r="F5" s="261"/>
      <c r="G5" s="261"/>
      <c r="H5" s="10"/>
      <c r="I5" s="10"/>
      <c r="J5" s="10"/>
      <c r="K5" s="10"/>
      <c r="L5" s="10"/>
      <c r="M5" s="11" t="s">
        <v>159</v>
      </c>
    </row>
    <row r="6" ht="18" customHeight="1" spans="1:13">
      <c r="A6" s="12" t="s">
        <v>161</v>
      </c>
      <c r="B6" s="12" t="s">
        <v>411</v>
      </c>
      <c r="C6" s="12" t="s">
        <v>533</v>
      </c>
      <c r="D6" s="78" t="s">
        <v>400</v>
      </c>
      <c r="E6" s="29" t="s">
        <v>196</v>
      </c>
      <c r="F6" s="29"/>
      <c r="G6" s="30"/>
      <c r="H6" s="284" t="s">
        <v>401</v>
      </c>
      <c r="I6" s="12" t="s">
        <v>197</v>
      </c>
      <c r="J6" s="12"/>
      <c r="K6" s="12" t="s">
        <v>198</v>
      </c>
      <c r="L6" s="78" t="s">
        <v>269</v>
      </c>
      <c r="M6" s="12" t="s">
        <v>164</v>
      </c>
    </row>
    <row r="7" ht="18" customHeight="1" spans="1:13">
      <c r="A7" s="12"/>
      <c r="B7" s="12"/>
      <c r="C7" s="12"/>
      <c r="D7" s="79"/>
      <c r="E7" s="12" t="s">
        <v>405</v>
      </c>
      <c r="F7" s="12" t="s">
        <v>406</v>
      </c>
      <c r="G7" s="12" t="s">
        <v>407</v>
      </c>
      <c r="H7" s="284"/>
      <c r="I7" s="12" t="s">
        <v>408</v>
      </c>
      <c r="J7" s="12" t="s">
        <v>407</v>
      </c>
      <c r="K7" s="12"/>
      <c r="L7" s="79"/>
      <c r="M7" s="12"/>
    </row>
    <row r="8" customHeight="1" spans="1:13">
      <c r="A8" s="74"/>
      <c r="B8" s="80"/>
      <c r="C8" s="14"/>
      <c r="D8" s="81"/>
      <c r="E8" s="82"/>
      <c r="F8" s="17" t="str">
        <f>IF(E8=0,"",G8/E8)</f>
        <v/>
      </c>
      <c r="G8" s="83"/>
      <c r="H8" s="257"/>
      <c r="I8" s="17"/>
      <c r="J8" s="17"/>
      <c r="K8" s="39" t="str">
        <f>IF(J8-G8&lt;&gt;0,J8-G8,IF(G8&lt;&gt;0,0,""))</f>
        <v/>
      </c>
      <c r="L8" s="56" t="str">
        <f>IF(G8=0,"",(J8-G8)/G8*100)</f>
        <v/>
      </c>
      <c r="M8" s="18"/>
    </row>
    <row r="9" customHeight="1" spans="1:13">
      <c r="A9" s="14"/>
      <c r="B9" s="15"/>
      <c r="C9" s="14"/>
      <c r="D9" s="18"/>
      <c r="E9" s="82"/>
      <c r="F9" s="17" t="str">
        <f t="shared" ref="F9:F26" si="0">IF(E9=0,"",G9/E9)</f>
        <v/>
      </c>
      <c r="G9" s="83"/>
      <c r="H9" s="257"/>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57"/>
      <c r="I10" s="17"/>
      <c r="J10" s="17"/>
      <c r="K10" s="39" t="str">
        <f t="shared" si="1"/>
        <v/>
      </c>
      <c r="L10" s="56" t="str">
        <f t="shared" si="2"/>
        <v/>
      </c>
      <c r="M10" s="18"/>
    </row>
    <row r="11" customHeight="1" spans="1:13">
      <c r="A11" s="14"/>
      <c r="B11" s="15"/>
      <c r="C11" s="14"/>
      <c r="D11" s="18"/>
      <c r="E11" s="82"/>
      <c r="F11" s="17" t="str">
        <f t="shared" si="0"/>
        <v/>
      </c>
      <c r="G11" s="83"/>
      <c r="H11" s="257"/>
      <c r="I11" s="17"/>
      <c r="J11" s="17"/>
      <c r="K11" s="39" t="str">
        <f t="shared" si="1"/>
        <v/>
      </c>
      <c r="L11" s="56" t="str">
        <f t="shared" si="2"/>
        <v/>
      </c>
      <c r="M11" s="18"/>
    </row>
    <row r="12" customHeight="1" spans="1:13">
      <c r="A12" s="14"/>
      <c r="B12" s="15"/>
      <c r="C12" s="14"/>
      <c r="D12" s="18"/>
      <c r="E12" s="82"/>
      <c r="F12" s="17" t="str">
        <f t="shared" si="0"/>
        <v/>
      </c>
      <c r="G12" s="83"/>
      <c r="H12" s="257"/>
      <c r="I12" s="17"/>
      <c r="J12" s="17"/>
      <c r="K12" s="39" t="str">
        <f t="shared" si="1"/>
        <v/>
      </c>
      <c r="L12" s="56" t="str">
        <f t="shared" si="2"/>
        <v/>
      </c>
      <c r="M12" s="18"/>
    </row>
    <row r="13" customHeight="1" spans="1:13">
      <c r="A13" s="14"/>
      <c r="B13" s="15"/>
      <c r="C13" s="14"/>
      <c r="D13" s="18"/>
      <c r="E13" s="82"/>
      <c r="F13" s="17" t="str">
        <f t="shared" si="0"/>
        <v/>
      </c>
      <c r="G13" s="83"/>
      <c r="H13" s="257"/>
      <c r="I13" s="17"/>
      <c r="J13" s="17"/>
      <c r="K13" s="39" t="str">
        <f t="shared" si="1"/>
        <v/>
      </c>
      <c r="L13" s="56" t="str">
        <f t="shared" si="2"/>
        <v/>
      </c>
      <c r="M13" s="18"/>
    </row>
    <row r="14" customHeight="1" spans="1:13">
      <c r="A14" s="14"/>
      <c r="B14" s="15"/>
      <c r="C14" s="14"/>
      <c r="D14" s="18"/>
      <c r="E14" s="82"/>
      <c r="F14" s="17" t="str">
        <f t="shared" si="0"/>
        <v/>
      </c>
      <c r="G14" s="83"/>
      <c r="H14" s="257"/>
      <c r="I14" s="17"/>
      <c r="J14" s="17"/>
      <c r="K14" s="39" t="str">
        <f t="shared" si="1"/>
        <v/>
      </c>
      <c r="L14" s="56" t="str">
        <f t="shared" si="2"/>
        <v/>
      </c>
      <c r="M14" s="18"/>
    </row>
    <row r="15" customHeight="1" spans="1:13">
      <c r="A15" s="14"/>
      <c r="B15" s="15"/>
      <c r="C15" s="14"/>
      <c r="D15" s="18"/>
      <c r="E15" s="82"/>
      <c r="F15" s="17" t="str">
        <f t="shared" si="0"/>
        <v/>
      </c>
      <c r="G15" s="83"/>
      <c r="H15" s="257"/>
      <c r="I15" s="17"/>
      <c r="J15" s="17"/>
      <c r="K15" s="39" t="str">
        <f t="shared" si="1"/>
        <v/>
      </c>
      <c r="L15" s="56" t="str">
        <f t="shared" si="2"/>
        <v/>
      </c>
      <c r="M15" s="18"/>
    </row>
    <row r="16" customHeight="1" spans="1:13">
      <c r="A16" s="14"/>
      <c r="B16" s="15"/>
      <c r="C16" s="14"/>
      <c r="D16" s="18"/>
      <c r="E16" s="82"/>
      <c r="F16" s="17" t="str">
        <f t="shared" si="0"/>
        <v/>
      </c>
      <c r="G16" s="83"/>
      <c r="H16" s="257"/>
      <c r="I16" s="17"/>
      <c r="J16" s="17"/>
      <c r="K16" s="39" t="str">
        <f t="shared" si="1"/>
        <v/>
      </c>
      <c r="L16" s="56" t="str">
        <f t="shared" si="2"/>
        <v/>
      </c>
      <c r="M16" s="18"/>
    </row>
    <row r="17" customHeight="1" spans="1:13">
      <c r="A17" s="14"/>
      <c r="B17" s="15"/>
      <c r="C17" s="14"/>
      <c r="D17" s="18"/>
      <c r="E17" s="82"/>
      <c r="F17" s="17" t="str">
        <f t="shared" si="0"/>
        <v/>
      </c>
      <c r="G17" s="83"/>
      <c r="H17" s="257"/>
      <c r="I17" s="17"/>
      <c r="J17" s="17"/>
      <c r="K17" s="39" t="str">
        <f t="shared" si="1"/>
        <v/>
      </c>
      <c r="L17" s="56" t="str">
        <f t="shared" si="2"/>
        <v/>
      </c>
      <c r="M17" s="18"/>
    </row>
    <row r="18" customHeight="1" spans="1:13">
      <c r="A18" s="14"/>
      <c r="B18" s="15"/>
      <c r="C18" s="14"/>
      <c r="D18" s="18"/>
      <c r="E18" s="82"/>
      <c r="F18" s="17" t="str">
        <f t="shared" si="0"/>
        <v/>
      </c>
      <c r="G18" s="83"/>
      <c r="H18" s="257"/>
      <c r="I18" s="17"/>
      <c r="J18" s="17"/>
      <c r="K18" s="39" t="str">
        <f t="shared" si="1"/>
        <v/>
      </c>
      <c r="L18" s="56" t="str">
        <f t="shared" si="2"/>
        <v/>
      </c>
      <c r="M18" s="18"/>
    </row>
    <row r="19" customHeight="1" spans="1:13">
      <c r="A19" s="14"/>
      <c r="B19" s="15"/>
      <c r="C19" s="14"/>
      <c r="D19" s="18"/>
      <c r="E19" s="82"/>
      <c r="F19" s="17" t="str">
        <f t="shared" si="0"/>
        <v/>
      </c>
      <c r="G19" s="83"/>
      <c r="H19" s="257"/>
      <c r="I19" s="17"/>
      <c r="J19" s="17"/>
      <c r="K19" s="39" t="str">
        <f t="shared" si="1"/>
        <v/>
      </c>
      <c r="L19" s="56" t="str">
        <f t="shared" si="2"/>
        <v/>
      </c>
      <c r="M19" s="18"/>
    </row>
    <row r="20" customHeight="1" spans="1:13">
      <c r="A20" s="14"/>
      <c r="B20" s="15"/>
      <c r="C20" s="14"/>
      <c r="D20" s="18"/>
      <c r="E20" s="82"/>
      <c r="F20" s="17" t="str">
        <f t="shared" si="0"/>
        <v/>
      </c>
      <c r="G20" s="83"/>
      <c r="H20" s="257"/>
      <c r="I20" s="17"/>
      <c r="J20" s="17"/>
      <c r="K20" s="39" t="str">
        <f t="shared" si="1"/>
        <v/>
      </c>
      <c r="L20" s="56" t="str">
        <f t="shared" si="2"/>
        <v/>
      </c>
      <c r="M20" s="18"/>
    </row>
    <row r="21" customHeight="1" spans="1:13">
      <c r="A21" s="14"/>
      <c r="B21" s="15"/>
      <c r="C21" s="14"/>
      <c r="D21" s="18"/>
      <c r="E21" s="82"/>
      <c r="F21" s="17" t="str">
        <f t="shared" si="0"/>
        <v/>
      </c>
      <c r="G21" s="83"/>
      <c r="H21" s="257"/>
      <c r="I21" s="17"/>
      <c r="J21" s="17"/>
      <c r="K21" s="39" t="str">
        <f t="shared" si="1"/>
        <v/>
      </c>
      <c r="L21" s="56" t="str">
        <f t="shared" si="2"/>
        <v/>
      </c>
      <c r="M21" s="18"/>
    </row>
    <row r="22" customHeight="1" spans="1:13">
      <c r="A22" s="14"/>
      <c r="B22" s="15"/>
      <c r="C22" s="14"/>
      <c r="D22" s="18"/>
      <c r="E22" s="82"/>
      <c r="F22" s="17" t="str">
        <f t="shared" si="0"/>
        <v/>
      </c>
      <c r="G22" s="83"/>
      <c r="H22" s="257"/>
      <c r="I22" s="17"/>
      <c r="J22" s="17"/>
      <c r="K22" s="39" t="str">
        <f t="shared" si="1"/>
        <v/>
      </c>
      <c r="L22" s="56" t="str">
        <f t="shared" si="2"/>
        <v/>
      </c>
      <c r="M22" s="18"/>
    </row>
    <row r="23" customHeight="1" spans="1:13">
      <c r="A23" s="14"/>
      <c r="B23" s="15"/>
      <c r="C23" s="14"/>
      <c r="D23" s="18"/>
      <c r="E23" s="82"/>
      <c r="F23" s="17" t="str">
        <f t="shared" si="0"/>
        <v/>
      </c>
      <c r="G23" s="83"/>
      <c r="H23" s="257"/>
      <c r="I23" s="17"/>
      <c r="J23" s="17"/>
      <c r="K23" s="39" t="str">
        <f t="shared" si="1"/>
        <v/>
      </c>
      <c r="L23" s="56" t="str">
        <f t="shared" si="2"/>
        <v/>
      </c>
      <c r="M23" s="18"/>
    </row>
    <row r="24" customHeight="1" spans="1:13">
      <c r="A24" s="14"/>
      <c r="B24" s="15"/>
      <c r="C24" s="14"/>
      <c r="D24" s="18"/>
      <c r="E24" s="82"/>
      <c r="F24" s="17" t="str">
        <f t="shared" si="0"/>
        <v/>
      </c>
      <c r="G24" s="83"/>
      <c r="H24" s="257"/>
      <c r="I24" s="17"/>
      <c r="J24" s="17"/>
      <c r="K24" s="39" t="str">
        <f t="shared" si="1"/>
        <v/>
      </c>
      <c r="L24" s="56" t="str">
        <f t="shared" si="2"/>
        <v/>
      </c>
      <c r="M24" s="18"/>
    </row>
    <row r="25" customHeight="1" spans="1:13">
      <c r="A25" s="14"/>
      <c r="B25" s="15"/>
      <c r="C25" s="14"/>
      <c r="D25" s="18"/>
      <c r="E25" s="82"/>
      <c r="F25" s="17" t="str">
        <f t="shared" si="0"/>
        <v/>
      </c>
      <c r="G25" s="83"/>
      <c r="H25" s="257"/>
      <c r="I25" s="17"/>
      <c r="J25" s="17"/>
      <c r="K25" s="39" t="str">
        <f t="shared" si="1"/>
        <v/>
      </c>
      <c r="L25" s="56" t="str">
        <f t="shared" si="2"/>
        <v/>
      </c>
      <c r="M25" s="18"/>
    </row>
    <row r="26" customHeight="1" spans="1:13">
      <c r="A26" s="14"/>
      <c r="B26" s="15"/>
      <c r="C26" s="14"/>
      <c r="D26" s="18"/>
      <c r="E26" s="82"/>
      <c r="F26" s="17" t="str">
        <f t="shared" si="0"/>
        <v/>
      </c>
      <c r="G26" s="83"/>
      <c r="H26" s="257"/>
      <c r="I26" s="17"/>
      <c r="J26" s="17"/>
      <c r="K26" s="39" t="str">
        <f t="shared" si="1"/>
        <v/>
      </c>
      <c r="L26" s="56" t="str">
        <f t="shared" si="2"/>
        <v/>
      </c>
      <c r="M26" s="18"/>
    </row>
    <row r="27" customHeight="1" spans="1:13">
      <c r="A27" s="14"/>
      <c r="B27" s="15"/>
      <c r="C27" s="14"/>
      <c r="D27" s="18"/>
      <c r="E27" s="84"/>
      <c r="F27" s="85"/>
      <c r="G27" s="84"/>
      <c r="H27" s="257"/>
      <c r="I27" s="17"/>
      <c r="J27" s="17"/>
      <c r="K27" s="39" t="str">
        <f t="shared" si="1"/>
        <v/>
      </c>
      <c r="L27" s="56" t="str">
        <f t="shared" si="2"/>
        <v/>
      </c>
      <c r="M27" s="18"/>
    </row>
    <row r="28" customHeight="1" spans="1:13">
      <c r="A28" s="20" t="s">
        <v>329</v>
      </c>
      <c r="B28" s="21"/>
      <c r="C28" s="14"/>
      <c r="D28" s="18"/>
      <c r="E28" s="86"/>
      <c r="F28" s="17"/>
      <c r="G28" s="17">
        <f>SUM(G8:G27)</f>
        <v>0</v>
      </c>
      <c r="H28" s="257"/>
      <c r="I28" s="17"/>
      <c r="J28" s="17">
        <f>SUM(J8:J27)</f>
        <v>0</v>
      </c>
      <c r="K28" s="39" t="str">
        <f t="shared" si="1"/>
        <v/>
      </c>
      <c r="L28" s="56" t="str">
        <f t="shared" si="2"/>
        <v/>
      </c>
      <c r="M28" s="18"/>
    </row>
    <row r="29" customHeight="1" spans="1:13">
      <c r="A29" s="22" t="e">
        <f>#REF!&amp;#REF!</f>
        <v>#REF!</v>
      </c>
      <c r="B29" s="9"/>
      <c r="C29" s="9"/>
      <c r="D29" s="9"/>
      <c r="E29" s="261"/>
      <c r="F29" s="261"/>
      <c r="G29" s="261"/>
      <c r="H29" s="23"/>
      <c r="I29" s="23" t="e">
        <f>"评估人员："&amp;#REF!</f>
        <v>#REF!</v>
      </c>
      <c r="J29" s="23"/>
      <c r="K29" s="23"/>
      <c r="L29" s="23"/>
      <c r="M29" s="9"/>
    </row>
    <row r="30" customHeight="1" spans="1:13">
      <c r="A30" s="22" t="e">
        <f>CONCATENATE(#REF!,#REF!,#REF!,#REF!,#REF!,#REF!,#REF!)</f>
        <v>#REF!</v>
      </c>
      <c r="B30" s="9"/>
      <c r="C30" s="9"/>
      <c r="D30" s="9"/>
      <c r="E30" s="261"/>
      <c r="F30" s="261"/>
      <c r="G30" s="261"/>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58" t="s">
        <v>395</v>
      </c>
      <c r="C1" s="259"/>
      <c r="D1" s="259"/>
      <c r="E1" s="259"/>
      <c r="F1" s="259"/>
      <c r="G1" s="259"/>
      <c r="H1" s="259"/>
      <c r="I1" s="259"/>
      <c r="J1" s="259"/>
      <c r="K1" s="259"/>
      <c r="L1" s="4"/>
      <c r="M1" s="4"/>
      <c r="N1" s="4"/>
      <c r="O1" s="259"/>
    </row>
    <row r="2" ht="24.75" hidden="1" customHeight="1" spans="1:15">
      <c r="A2" s="260" t="s">
        <v>534</v>
      </c>
      <c r="B2" s="260"/>
      <c r="C2" s="260"/>
      <c r="D2" s="260"/>
      <c r="E2" s="260"/>
      <c r="F2" s="260"/>
      <c r="G2" s="260"/>
      <c r="H2" s="260"/>
      <c r="I2" s="260"/>
      <c r="J2" s="260"/>
      <c r="K2" s="260"/>
      <c r="L2" s="260"/>
      <c r="M2" s="260"/>
      <c r="N2" s="260"/>
      <c r="O2" s="260"/>
    </row>
    <row r="3" ht="24.75" customHeight="1" spans="1:15">
      <c r="A3" s="260" t="s">
        <v>535</v>
      </c>
      <c r="B3" s="260"/>
      <c r="C3" s="260"/>
      <c r="D3" s="260"/>
      <c r="E3" s="260"/>
      <c r="F3" s="260"/>
      <c r="G3" s="260"/>
      <c r="H3" s="260"/>
      <c r="I3" s="260"/>
      <c r="J3" s="260"/>
      <c r="K3" s="260"/>
      <c r="L3" s="260"/>
      <c r="M3" s="260"/>
      <c r="N3" s="260"/>
      <c r="O3" s="260"/>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61"/>
      <c r="H5" s="261"/>
      <c r="I5" s="261"/>
      <c r="J5" s="261"/>
      <c r="K5" s="9"/>
      <c r="L5" s="10"/>
      <c r="M5" s="10"/>
      <c r="N5" s="10"/>
      <c r="O5" s="11" t="s">
        <v>159</v>
      </c>
    </row>
    <row r="6" ht="18" customHeight="1" spans="1:15">
      <c r="A6" s="262" t="s">
        <v>161</v>
      </c>
      <c r="B6" s="262" t="s">
        <v>424</v>
      </c>
      <c r="C6" s="262" t="s">
        <v>536</v>
      </c>
      <c r="D6" s="263" t="s">
        <v>537</v>
      </c>
      <c r="E6" s="262" t="s">
        <v>538</v>
      </c>
      <c r="F6" s="264" t="s">
        <v>539</v>
      </c>
      <c r="G6" s="265" t="s">
        <v>540</v>
      </c>
      <c r="H6" s="266"/>
      <c r="I6" s="263" t="s">
        <v>541</v>
      </c>
      <c r="J6" s="264" t="s">
        <v>542</v>
      </c>
      <c r="K6" s="263" t="s">
        <v>196</v>
      </c>
      <c r="L6" s="238" t="s">
        <v>197</v>
      </c>
      <c r="M6" s="31" t="s">
        <v>198</v>
      </c>
      <c r="N6" s="282" t="s">
        <v>269</v>
      </c>
      <c r="O6" s="262" t="s">
        <v>164</v>
      </c>
    </row>
    <row r="7" ht="18" customHeight="1" spans="1:15">
      <c r="A7" s="262"/>
      <c r="B7" s="262"/>
      <c r="C7" s="262"/>
      <c r="D7" s="263"/>
      <c r="E7" s="262"/>
      <c r="F7" s="267"/>
      <c r="G7" s="268" t="s">
        <v>543</v>
      </c>
      <c r="H7" s="262" t="s">
        <v>544</v>
      </c>
      <c r="I7" s="263"/>
      <c r="J7" s="267"/>
      <c r="K7" s="263"/>
      <c r="L7" s="241"/>
      <c r="M7" s="33" t="str">
        <f>IF(L7-K7&lt;&gt;0,L7-K7,IF(K7&lt;&gt;0,0,""))</f>
        <v/>
      </c>
      <c r="N7" s="283"/>
      <c r="O7" s="262"/>
    </row>
    <row r="8" customHeight="1" spans="1:15">
      <c r="A8" s="269">
        <v>1</v>
      </c>
      <c r="B8" s="269"/>
      <c r="C8" s="270"/>
      <c r="D8" s="271"/>
      <c r="E8" s="271"/>
      <c r="F8" s="271"/>
      <c r="G8" s="272"/>
      <c r="H8" s="273"/>
      <c r="I8" s="273"/>
      <c r="J8" s="273"/>
      <c r="K8" s="273">
        <f>G8+H8-I8-J8</f>
        <v>0</v>
      </c>
      <c r="L8" s="224"/>
      <c r="M8" s="39" t="str">
        <f t="shared" ref="M8:M28" si="0">IF(L8-K8&lt;&gt;0,L8-K8,IF(K8&lt;&gt;0,0,""))</f>
        <v/>
      </c>
      <c r="N8" s="56" t="str">
        <f t="shared" ref="N8:N28" si="1">IF(K8=0,"",(L8-K8)/K8*100)</f>
        <v/>
      </c>
      <c r="O8" s="270"/>
    </row>
    <row r="9" customHeight="1" spans="1:15">
      <c r="A9" s="269">
        <v>2</v>
      </c>
      <c r="B9" s="269"/>
      <c r="C9" s="270"/>
      <c r="D9" s="271"/>
      <c r="E9" s="271"/>
      <c r="F9" s="271"/>
      <c r="G9" s="272"/>
      <c r="H9" s="273"/>
      <c r="I9" s="273"/>
      <c r="J9" s="273"/>
      <c r="K9" s="273">
        <f t="shared" ref="K9:K26" si="2">G9+H9-I9-J9</f>
        <v>0</v>
      </c>
      <c r="L9" s="224"/>
      <c r="M9" s="39" t="str">
        <f t="shared" si="0"/>
        <v/>
      </c>
      <c r="N9" s="56" t="str">
        <f t="shared" si="1"/>
        <v/>
      </c>
      <c r="O9" s="270"/>
    </row>
    <row r="10" customHeight="1" spans="1:15">
      <c r="A10" s="269"/>
      <c r="B10" s="269"/>
      <c r="C10" s="270"/>
      <c r="D10" s="271"/>
      <c r="E10" s="271"/>
      <c r="F10" s="271"/>
      <c r="G10" s="272"/>
      <c r="H10" s="273"/>
      <c r="I10" s="273"/>
      <c r="J10" s="273"/>
      <c r="K10" s="273">
        <f t="shared" si="2"/>
        <v>0</v>
      </c>
      <c r="L10" s="224"/>
      <c r="M10" s="39" t="str">
        <f t="shared" si="0"/>
        <v/>
      </c>
      <c r="N10" s="56" t="str">
        <f t="shared" si="1"/>
        <v/>
      </c>
      <c r="O10" s="270"/>
    </row>
    <row r="11" customHeight="1" spans="1:15">
      <c r="A11" s="269"/>
      <c r="B11" s="269"/>
      <c r="C11" s="270"/>
      <c r="D11" s="271"/>
      <c r="E11" s="271"/>
      <c r="F11" s="271"/>
      <c r="G11" s="272"/>
      <c r="H11" s="273"/>
      <c r="I11" s="273"/>
      <c r="J11" s="273"/>
      <c r="K11" s="273">
        <f t="shared" si="2"/>
        <v>0</v>
      </c>
      <c r="L11" s="224"/>
      <c r="M11" s="39" t="str">
        <f t="shared" si="0"/>
        <v/>
      </c>
      <c r="N11" s="56" t="str">
        <f t="shared" si="1"/>
        <v/>
      </c>
      <c r="O11" s="270"/>
    </row>
    <row r="12" customHeight="1" spans="1:15">
      <c r="A12" s="269"/>
      <c r="B12" s="269"/>
      <c r="C12" s="270"/>
      <c r="D12" s="271"/>
      <c r="E12" s="271"/>
      <c r="F12" s="271"/>
      <c r="G12" s="272"/>
      <c r="H12" s="273"/>
      <c r="I12" s="273"/>
      <c r="J12" s="273"/>
      <c r="K12" s="273">
        <f t="shared" si="2"/>
        <v>0</v>
      </c>
      <c r="L12" s="224"/>
      <c r="M12" s="39" t="str">
        <f t="shared" si="0"/>
        <v/>
      </c>
      <c r="N12" s="56" t="str">
        <f t="shared" si="1"/>
        <v/>
      </c>
      <c r="O12" s="270"/>
    </row>
    <row r="13" customHeight="1" spans="1:15">
      <c r="A13" s="269"/>
      <c r="B13" s="269"/>
      <c r="C13" s="270"/>
      <c r="D13" s="271"/>
      <c r="E13" s="271"/>
      <c r="F13" s="271"/>
      <c r="G13" s="272"/>
      <c r="H13" s="273"/>
      <c r="I13" s="273"/>
      <c r="J13" s="273"/>
      <c r="K13" s="273">
        <f t="shared" si="2"/>
        <v>0</v>
      </c>
      <c r="L13" s="224"/>
      <c r="M13" s="39" t="str">
        <f t="shared" si="0"/>
        <v/>
      </c>
      <c r="N13" s="56" t="str">
        <f t="shared" si="1"/>
        <v/>
      </c>
      <c r="O13" s="270"/>
    </row>
    <row r="14" customHeight="1" spans="1:15">
      <c r="A14" s="269"/>
      <c r="B14" s="269"/>
      <c r="C14" s="270"/>
      <c r="D14" s="271"/>
      <c r="E14" s="271"/>
      <c r="F14" s="271"/>
      <c r="G14" s="272"/>
      <c r="H14" s="273"/>
      <c r="I14" s="273"/>
      <c r="J14" s="273"/>
      <c r="K14" s="273">
        <f t="shared" si="2"/>
        <v>0</v>
      </c>
      <c r="L14" s="224"/>
      <c r="M14" s="39" t="str">
        <f t="shared" si="0"/>
        <v/>
      </c>
      <c r="N14" s="56" t="str">
        <f t="shared" si="1"/>
        <v/>
      </c>
      <c r="O14" s="270"/>
    </row>
    <row r="15" customHeight="1" spans="1:15">
      <c r="A15" s="269"/>
      <c r="B15" s="269"/>
      <c r="C15" s="270"/>
      <c r="D15" s="271"/>
      <c r="E15" s="271"/>
      <c r="F15" s="271"/>
      <c r="G15" s="272"/>
      <c r="H15" s="273"/>
      <c r="I15" s="273"/>
      <c r="J15" s="273"/>
      <c r="K15" s="273">
        <f t="shared" si="2"/>
        <v>0</v>
      </c>
      <c r="L15" s="224"/>
      <c r="M15" s="39" t="str">
        <f t="shared" si="0"/>
        <v/>
      </c>
      <c r="N15" s="56" t="str">
        <f t="shared" si="1"/>
        <v/>
      </c>
      <c r="O15" s="270"/>
    </row>
    <row r="16" customHeight="1" spans="1:15">
      <c r="A16" s="269"/>
      <c r="B16" s="269"/>
      <c r="C16" s="270"/>
      <c r="D16" s="271"/>
      <c r="E16" s="271"/>
      <c r="F16" s="271"/>
      <c r="G16" s="272"/>
      <c r="H16" s="273"/>
      <c r="I16" s="273"/>
      <c r="J16" s="273"/>
      <c r="K16" s="273">
        <f t="shared" si="2"/>
        <v>0</v>
      </c>
      <c r="L16" s="224"/>
      <c r="M16" s="39" t="str">
        <f t="shared" si="0"/>
        <v/>
      </c>
      <c r="N16" s="56" t="str">
        <f t="shared" si="1"/>
        <v/>
      </c>
      <c r="O16" s="270"/>
    </row>
    <row r="17" customHeight="1" spans="1:15">
      <c r="A17" s="269"/>
      <c r="B17" s="269"/>
      <c r="C17" s="270"/>
      <c r="D17" s="271"/>
      <c r="E17" s="271"/>
      <c r="F17" s="271"/>
      <c r="G17" s="272"/>
      <c r="H17" s="273"/>
      <c r="I17" s="273"/>
      <c r="J17" s="273"/>
      <c r="K17" s="273">
        <f t="shared" si="2"/>
        <v>0</v>
      </c>
      <c r="L17" s="224"/>
      <c r="M17" s="39" t="str">
        <f t="shared" si="0"/>
        <v/>
      </c>
      <c r="N17" s="56" t="str">
        <f t="shared" si="1"/>
        <v/>
      </c>
      <c r="O17" s="270"/>
    </row>
    <row r="18" customHeight="1" spans="1:15">
      <c r="A18" s="269"/>
      <c r="B18" s="269"/>
      <c r="C18" s="270"/>
      <c r="D18" s="271"/>
      <c r="E18" s="271"/>
      <c r="F18" s="271"/>
      <c r="G18" s="272"/>
      <c r="H18" s="273"/>
      <c r="I18" s="273"/>
      <c r="J18" s="273"/>
      <c r="K18" s="273">
        <f t="shared" si="2"/>
        <v>0</v>
      </c>
      <c r="L18" s="224"/>
      <c r="M18" s="39" t="str">
        <f t="shared" si="0"/>
        <v/>
      </c>
      <c r="N18" s="56" t="str">
        <f t="shared" si="1"/>
        <v/>
      </c>
      <c r="O18" s="270"/>
    </row>
    <row r="19" customHeight="1" spans="1:15">
      <c r="A19" s="269"/>
      <c r="B19" s="269"/>
      <c r="C19" s="270"/>
      <c r="D19" s="271"/>
      <c r="E19" s="271"/>
      <c r="F19" s="271"/>
      <c r="G19" s="272"/>
      <c r="H19" s="273"/>
      <c r="I19" s="273"/>
      <c r="J19" s="273"/>
      <c r="K19" s="273">
        <f t="shared" si="2"/>
        <v>0</v>
      </c>
      <c r="L19" s="224"/>
      <c r="M19" s="39" t="str">
        <f t="shared" si="0"/>
        <v/>
      </c>
      <c r="N19" s="56" t="str">
        <f t="shared" si="1"/>
        <v/>
      </c>
      <c r="O19" s="270"/>
    </row>
    <row r="20" customHeight="1" spans="1:15">
      <c r="A20" s="269"/>
      <c r="B20" s="269"/>
      <c r="C20" s="270"/>
      <c r="D20" s="271"/>
      <c r="E20" s="271"/>
      <c r="F20" s="271"/>
      <c r="G20" s="272"/>
      <c r="H20" s="273"/>
      <c r="I20" s="273"/>
      <c r="J20" s="273"/>
      <c r="K20" s="273">
        <f t="shared" si="2"/>
        <v>0</v>
      </c>
      <c r="L20" s="224"/>
      <c r="M20" s="39" t="str">
        <f t="shared" si="0"/>
        <v/>
      </c>
      <c r="N20" s="56" t="str">
        <f t="shared" si="1"/>
        <v/>
      </c>
      <c r="O20" s="270"/>
    </row>
    <row r="21" customHeight="1" spans="1:15">
      <c r="A21" s="269"/>
      <c r="B21" s="269"/>
      <c r="C21" s="270"/>
      <c r="D21" s="271"/>
      <c r="E21" s="271"/>
      <c r="F21" s="271"/>
      <c r="G21" s="272"/>
      <c r="H21" s="273"/>
      <c r="I21" s="273"/>
      <c r="J21" s="273"/>
      <c r="K21" s="273">
        <f t="shared" si="2"/>
        <v>0</v>
      </c>
      <c r="L21" s="224"/>
      <c r="M21" s="39" t="str">
        <f t="shared" si="0"/>
        <v/>
      </c>
      <c r="N21" s="56" t="str">
        <f t="shared" si="1"/>
        <v/>
      </c>
      <c r="O21" s="270"/>
    </row>
    <row r="22" customHeight="1" spans="1:15">
      <c r="A22" s="269"/>
      <c r="B22" s="269"/>
      <c r="C22" s="270"/>
      <c r="D22" s="271"/>
      <c r="E22" s="271"/>
      <c r="F22" s="271"/>
      <c r="G22" s="272"/>
      <c r="H22" s="273"/>
      <c r="I22" s="273"/>
      <c r="J22" s="273"/>
      <c r="K22" s="273">
        <f t="shared" si="2"/>
        <v>0</v>
      </c>
      <c r="L22" s="224"/>
      <c r="M22" s="39" t="str">
        <f t="shared" si="0"/>
        <v/>
      </c>
      <c r="N22" s="56" t="str">
        <f t="shared" si="1"/>
        <v/>
      </c>
      <c r="O22" s="270"/>
    </row>
    <row r="23" customHeight="1" spans="1:15">
      <c r="A23" s="269"/>
      <c r="B23" s="269"/>
      <c r="C23" s="270"/>
      <c r="D23" s="271"/>
      <c r="E23" s="271"/>
      <c r="F23" s="271"/>
      <c r="G23" s="272"/>
      <c r="H23" s="273"/>
      <c r="I23" s="273"/>
      <c r="J23" s="273"/>
      <c r="K23" s="273">
        <f t="shared" si="2"/>
        <v>0</v>
      </c>
      <c r="L23" s="224"/>
      <c r="M23" s="39" t="str">
        <f t="shared" si="0"/>
        <v/>
      </c>
      <c r="N23" s="56" t="str">
        <f t="shared" si="1"/>
        <v/>
      </c>
      <c r="O23" s="270"/>
    </row>
    <row r="24" customHeight="1" spans="1:15">
      <c r="A24" s="269"/>
      <c r="B24" s="269"/>
      <c r="C24" s="270"/>
      <c r="D24" s="271"/>
      <c r="E24" s="271"/>
      <c r="F24" s="271"/>
      <c r="G24" s="272"/>
      <c r="H24" s="273"/>
      <c r="I24" s="273"/>
      <c r="J24" s="273"/>
      <c r="K24" s="273">
        <f t="shared" si="2"/>
        <v>0</v>
      </c>
      <c r="L24" s="224"/>
      <c r="M24" s="39" t="str">
        <f t="shared" si="0"/>
        <v/>
      </c>
      <c r="N24" s="56" t="str">
        <f t="shared" si="1"/>
        <v/>
      </c>
      <c r="O24" s="270"/>
    </row>
    <row r="25" customHeight="1" spans="1:15">
      <c r="A25" s="269"/>
      <c r="B25" s="269"/>
      <c r="C25" s="270"/>
      <c r="D25" s="271"/>
      <c r="E25" s="271"/>
      <c r="F25" s="271"/>
      <c r="G25" s="272"/>
      <c r="H25" s="273"/>
      <c r="I25" s="273"/>
      <c r="J25" s="273"/>
      <c r="K25" s="273">
        <f t="shared" si="2"/>
        <v>0</v>
      </c>
      <c r="L25" s="224"/>
      <c r="M25" s="39" t="str">
        <f t="shared" si="0"/>
        <v/>
      </c>
      <c r="N25" s="56" t="str">
        <f t="shared" si="1"/>
        <v/>
      </c>
      <c r="O25" s="270"/>
    </row>
    <row r="26" customHeight="1" spans="1:15">
      <c r="A26" s="269"/>
      <c r="B26" s="269"/>
      <c r="C26" s="270"/>
      <c r="D26" s="271"/>
      <c r="E26" s="271"/>
      <c r="F26" s="271"/>
      <c r="G26" s="272"/>
      <c r="H26" s="273"/>
      <c r="I26" s="273"/>
      <c r="J26" s="273"/>
      <c r="K26" s="273">
        <f t="shared" si="2"/>
        <v>0</v>
      </c>
      <c r="L26" s="226"/>
      <c r="M26" s="39" t="str">
        <f t="shared" si="0"/>
        <v/>
      </c>
      <c r="N26" s="56" t="str">
        <f t="shared" si="1"/>
        <v/>
      </c>
      <c r="O26" s="270"/>
    </row>
    <row r="27" customHeight="1" spans="1:15">
      <c r="A27" s="274"/>
      <c r="B27" s="274"/>
      <c r="C27" s="275"/>
      <c r="D27" s="276"/>
      <c r="E27" s="276"/>
      <c r="F27" s="276"/>
      <c r="G27" s="277"/>
      <c r="H27" s="278"/>
      <c r="I27" s="278"/>
      <c r="J27" s="278"/>
      <c r="K27" s="278"/>
      <c r="L27" s="226"/>
      <c r="M27" s="39" t="str">
        <f t="shared" si="0"/>
        <v/>
      </c>
      <c r="N27" s="56" t="str">
        <f t="shared" si="1"/>
        <v/>
      </c>
      <c r="O27" s="275"/>
    </row>
    <row r="28" customHeight="1" spans="1:15">
      <c r="A28" s="279" t="s">
        <v>506</v>
      </c>
      <c r="B28" s="269"/>
      <c r="C28" s="269"/>
      <c r="D28" s="269"/>
      <c r="E28" s="269"/>
      <c r="F28" s="269"/>
      <c r="G28" s="62">
        <f t="shared" ref="G28:L28" si="3">SUM(G8:G27)</f>
        <v>0</v>
      </c>
      <c r="H28" s="280">
        <f t="shared" si="3"/>
        <v>0</v>
      </c>
      <c r="I28" s="280">
        <f t="shared" si="3"/>
        <v>0</v>
      </c>
      <c r="J28" s="280">
        <f t="shared" si="3"/>
        <v>0</v>
      </c>
      <c r="K28" s="280">
        <f t="shared" si="3"/>
        <v>0</v>
      </c>
      <c r="L28" s="226">
        <f t="shared" si="3"/>
        <v>0</v>
      </c>
      <c r="M28" s="39" t="str">
        <f t="shared" si="0"/>
        <v/>
      </c>
      <c r="N28" s="56" t="str">
        <f t="shared" si="1"/>
        <v/>
      </c>
      <c r="O28" s="270"/>
    </row>
    <row r="29" customHeight="1" spans="1:15">
      <c r="A29" s="22" t="e">
        <f>#REF!&amp;#REF!</f>
        <v>#REF!</v>
      </c>
      <c r="B29" s="281"/>
      <c r="C29" s="281"/>
      <c r="D29" s="281"/>
      <c r="E29" s="281"/>
      <c r="F29" s="281"/>
      <c r="G29" s="281"/>
      <c r="H29" s="281"/>
      <c r="I29" s="281"/>
      <c r="J29" s="281"/>
      <c r="K29" s="8"/>
      <c r="L29" s="23" t="e">
        <f>"评估人员："&amp;#REF!</f>
        <v>#REF!</v>
      </c>
      <c r="M29" s="23"/>
      <c r="N29" s="23"/>
      <c r="O29" s="281"/>
    </row>
    <row r="30" customHeight="1" spans="1:15">
      <c r="A30" s="22" t="e">
        <f>CONCATENATE(#REF!,#REF!,#REF!,#REF!,#REF!,#REF!,#REF!)</f>
        <v>#REF!</v>
      </c>
      <c r="B30" s="281"/>
      <c r="C30" s="281"/>
      <c r="D30" s="281"/>
      <c r="E30" s="281"/>
      <c r="F30" s="281"/>
      <c r="G30" s="281"/>
      <c r="H30" s="281"/>
      <c r="I30" s="281"/>
      <c r="J30" s="281"/>
      <c r="K30" s="281"/>
      <c r="L30" s="23"/>
      <c r="M30" s="23"/>
      <c r="N30" s="23"/>
      <c r="O30" s="281"/>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2222222222222" header="0.393055555555556" footer="0.236111111111111"/>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54"/>
      <c r="L5" s="9"/>
      <c r="M5" s="10"/>
      <c r="N5" s="10"/>
      <c r="O5" s="10"/>
      <c r="P5" s="10"/>
      <c r="Q5" s="10"/>
      <c r="R5" s="10"/>
      <c r="S5" s="11" t="s">
        <v>159</v>
      </c>
    </row>
    <row r="6" ht="18" customHeight="1" spans="1:19">
      <c r="A6" s="12" t="s">
        <v>161</v>
      </c>
      <c r="B6" s="12" t="s">
        <v>411</v>
      </c>
      <c r="C6" s="78" t="s">
        <v>400</v>
      </c>
      <c r="D6" s="78" t="s">
        <v>525</v>
      </c>
      <c r="E6" s="249" t="s">
        <v>523</v>
      </c>
      <c r="F6" s="250" t="s">
        <v>524</v>
      </c>
      <c r="G6" s="250" t="s">
        <v>547</v>
      </c>
      <c r="H6" s="250" t="s">
        <v>548</v>
      </c>
      <c r="I6" s="250" t="s">
        <v>549</v>
      </c>
      <c r="J6" s="29" t="s">
        <v>550</v>
      </c>
      <c r="K6" s="29"/>
      <c r="L6" s="30"/>
      <c r="M6" s="255" t="s">
        <v>401</v>
      </c>
      <c r="N6" s="12" t="s">
        <v>197</v>
      </c>
      <c r="O6" s="12"/>
      <c r="P6" s="12"/>
      <c r="Q6" s="12" t="s">
        <v>198</v>
      </c>
      <c r="R6" s="78" t="s">
        <v>269</v>
      </c>
      <c r="S6" s="12" t="s">
        <v>164</v>
      </c>
    </row>
    <row r="7" ht="18" customHeight="1" spans="1:19">
      <c r="A7" s="12"/>
      <c r="B7" s="12"/>
      <c r="C7" s="79"/>
      <c r="D7" s="79"/>
      <c r="E7" s="251"/>
      <c r="F7" s="252"/>
      <c r="G7" s="252"/>
      <c r="H7" s="252"/>
      <c r="I7" s="252"/>
      <c r="J7" s="32" t="s">
        <v>405</v>
      </c>
      <c r="K7" s="12" t="s">
        <v>406</v>
      </c>
      <c r="L7" s="12" t="s">
        <v>407</v>
      </c>
      <c r="M7" s="256"/>
      <c r="N7" s="12" t="s">
        <v>408</v>
      </c>
      <c r="O7" s="57" t="s">
        <v>527</v>
      </c>
      <c r="P7" s="12" t="s">
        <v>407</v>
      </c>
      <c r="Q7" s="12"/>
      <c r="R7" s="79"/>
      <c r="S7" s="12"/>
    </row>
    <row r="8" customHeight="1" spans="1:19">
      <c r="A8" s="74"/>
      <c r="B8" s="253"/>
      <c r="C8" s="81"/>
      <c r="D8" s="81"/>
      <c r="E8" s="81"/>
      <c r="F8" s="81"/>
      <c r="G8" s="81"/>
      <c r="H8" s="81"/>
      <c r="I8" s="81"/>
      <c r="J8" s="82"/>
      <c r="K8" s="17" t="str">
        <f>IF(J8=0,"",L8/J8)</f>
        <v/>
      </c>
      <c r="L8" s="83"/>
      <c r="M8" s="257"/>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26"/>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26"/>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26"/>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26"/>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26"/>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26"/>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26"/>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26"/>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26"/>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26"/>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26"/>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26"/>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26"/>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26"/>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26"/>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26"/>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26"/>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26"/>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26"/>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26"/>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54"/>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54"/>
      <c r="K30" s="254"/>
      <c r="L30" s="254"/>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48"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28" t="s">
        <v>197</v>
      </c>
      <c r="H6" s="228" t="s">
        <v>198</v>
      </c>
      <c r="I6" s="228"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47">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28" t="s">
        <v>197</v>
      </c>
      <c r="H6" s="228" t="s">
        <v>198</v>
      </c>
      <c r="I6" s="228"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47">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45"/>
      <c r="C24" s="19"/>
      <c r="D24" s="17"/>
      <c r="E24" s="17"/>
      <c r="F24" s="76"/>
    </row>
    <row r="25" customHeight="1" spans="1:6">
      <c r="A25" s="14"/>
      <c r="B25" s="245"/>
      <c r="C25" s="19"/>
      <c r="D25" s="17"/>
      <c r="E25" s="17"/>
      <c r="F25" s="76"/>
    </row>
    <row r="26" customHeight="1" spans="1:6">
      <c r="A26" s="74"/>
      <c r="B26" s="221"/>
      <c r="C26" s="19"/>
      <c r="D26" s="17"/>
      <c r="E26" s="17"/>
      <c r="F26" s="76"/>
    </row>
    <row r="27" customHeight="1" spans="1:6">
      <c r="A27" s="74"/>
      <c r="B27" s="221"/>
      <c r="C27" s="19"/>
      <c r="D27" s="17"/>
      <c r="E27" s="17"/>
      <c r="F27" s="76"/>
    </row>
    <row r="28" customHeight="1" spans="1:6">
      <c r="A28" s="74" t="s">
        <v>578</v>
      </c>
      <c r="B28" s="246"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45"/>
      <c r="C10" s="19"/>
      <c r="D10" s="17"/>
      <c r="E10" s="39" t="str">
        <f t="shared" si="0"/>
        <v/>
      </c>
      <c r="F10" s="56" t="str">
        <f t="shared" si="1"/>
        <v/>
      </c>
    </row>
    <row r="11" customHeight="1" spans="1:6">
      <c r="A11" s="14"/>
      <c r="B11" s="245"/>
      <c r="C11" s="19"/>
      <c r="D11" s="17"/>
      <c r="E11" s="39" t="str">
        <f t="shared" si="0"/>
        <v/>
      </c>
      <c r="F11" s="56" t="str">
        <f t="shared" si="1"/>
        <v/>
      </c>
    </row>
    <row r="12" customHeight="1" spans="1:6">
      <c r="A12" s="14"/>
      <c r="B12" s="245"/>
      <c r="C12" s="19"/>
      <c r="D12" s="17"/>
      <c r="E12" s="39" t="str">
        <f t="shared" si="0"/>
        <v/>
      </c>
      <c r="F12" s="56" t="str">
        <f t="shared" si="1"/>
        <v/>
      </c>
    </row>
    <row r="13" customHeight="1" spans="1:6">
      <c r="A13" s="14"/>
      <c r="B13" s="245"/>
      <c r="C13" s="19"/>
      <c r="D13" s="17"/>
      <c r="E13" s="39" t="str">
        <f t="shared" si="0"/>
        <v/>
      </c>
      <c r="F13" s="56" t="str">
        <f t="shared" si="1"/>
        <v/>
      </c>
    </row>
    <row r="14" customHeight="1" spans="1:6">
      <c r="A14" s="14"/>
      <c r="B14" s="245"/>
      <c r="C14" s="19"/>
      <c r="D14" s="17"/>
      <c r="E14" s="39" t="str">
        <f t="shared" si="0"/>
        <v/>
      </c>
      <c r="F14" s="56" t="str">
        <f t="shared" si="1"/>
        <v/>
      </c>
    </row>
    <row r="15" customHeight="1" spans="1:6">
      <c r="A15" s="14"/>
      <c r="B15" s="245"/>
      <c r="C15" s="19"/>
      <c r="D15" s="17"/>
      <c r="E15" s="39" t="str">
        <f t="shared" si="0"/>
        <v/>
      </c>
      <c r="F15" s="56" t="str">
        <f t="shared" si="1"/>
        <v/>
      </c>
    </row>
    <row r="16" customHeight="1" spans="1:6">
      <c r="A16" s="14"/>
      <c r="B16" s="245"/>
      <c r="C16" s="19"/>
      <c r="D16" s="17"/>
      <c r="E16" s="39" t="str">
        <f t="shared" si="0"/>
        <v/>
      </c>
      <c r="F16" s="56" t="str">
        <f t="shared" si="1"/>
        <v/>
      </c>
    </row>
    <row r="17" customHeight="1" spans="1:6">
      <c r="A17" s="14"/>
      <c r="B17" s="245"/>
      <c r="C17" s="19"/>
      <c r="D17" s="17"/>
      <c r="E17" s="39" t="str">
        <f t="shared" si="0"/>
        <v/>
      </c>
      <c r="F17" s="56" t="str">
        <f t="shared" si="1"/>
        <v/>
      </c>
    </row>
    <row r="18" customHeight="1" spans="1:6">
      <c r="A18" s="14"/>
      <c r="B18" s="245"/>
      <c r="C18" s="19"/>
      <c r="D18" s="17"/>
      <c r="E18" s="39" t="str">
        <f t="shared" si="0"/>
        <v/>
      </c>
      <c r="F18" s="56" t="str">
        <f t="shared" si="1"/>
        <v/>
      </c>
    </row>
    <row r="19" customHeight="1" spans="1:6">
      <c r="A19" s="14"/>
      <c r="B19" s="245"/>
      <c r="C19" s="19"/>
      <c r="D19" s="17"/>
      <c r="E19" s="39" t="str">
        <f t="shared" si="0"/>
        <v/>
      </c>
      <c r="F19" s="56" t="str">
        <f t="shared" si="1"/>
        <v/>
      </c>
    </row>
    <row r="20" customHeight="1" spans="1:6">
      <c r="A20" s="14"/>
      <c r="B20" s="245"/>
      <c r="C20" s="19"/>
      <c r="D20" s="17"/>
      <c r="E20" s="39" t="str">
        <f t="shared" si="0"/>
        <v/>
      </c>
      <c r="F20" s="56" t="str">
        <f t="shared" si="1"/>
        <v/>
      </c>
    </row>
    <row r="21" customHeight="1" spans="1:6">
      <c r="A21" s="14"/>
      <c r="B21" s="245"/>
      <c r="C21" s="19"/>
      <c r="D21" s="17"/>
      <c r="E21" s="39" t="str">
        <f t="shared" si="0"/>
        <v/>
      </c>
      <c r="F21" s="56" t="str">
        <f t="shared" si="1"/>
        <v/>
      </c>
    </row>
    <row r="22" customHeight="1" spans="1:6">
      <c r="A22" s="14"/>
      <c r="B22" s="245"/>
      <c r="C22" s="19"/>
      <c r="D22" s="17"/>
      <c r="E22" s="39" t="str">
        <f t="shared" si="0"/>
        <v/>
      </c>
      <c r="F22" s="56" t="str">
        <f t="shared" si="1"/>
        <v/>
      </c>
    </row>
    <row r="23" customHeight="1" spans="1:6">
      <c r="A23" s="14"/>
      <c r="B23" s="245"/>
      <c r="C23" s="19"/>
      <c r="D23" s="17"/>
      <c r="E23" s="39" t="str">
        <f t="shared" si="0"/>
        <v/>
      </c>
      <c r="F23" s="56" t="str">
        <f t="shared" si="1"/>
        <v/>
      </c>
    </row>
    <row r="24" customHeight="1" spans="1:6">
      <c r="A24" s="14"/>
      <c r="B24" s="245"/>
      <c r="C24" s="19"/>
      <c r="D24" s="17"/>
      <c r="E24" s="39" t="str">
        <f t="shared" si="0"/>
        <v/>
      </c>
      <c r="F24" s="56" t="str">
        <f t="shared" si="1"/>
        <v/>
      </c>
    </row>
    <row r="25" customHeight="1" spans="1:6">
      <c r="A25" s="14"/>
      <c r="B25" s="245"/>
      <c r="C25" s="19"/>
      <c r="D25" s="17"/>
      <c r="E25" s="39" t="str">
        <f t="shared" si="0"/>
        <v/>
      </c>
      <c r="F25" s="56" t="str">
        <f t="shared" si="1"/>
        <v/>
      </c>
    </row>
    <row r="26" customHeight="1" spans="1:6">
      <c r="A26" s="74" t="s">
        <v>561</v>
      </c>
      <c r="B26" s="221" t="s">
        <v>588</v>
      </c>
      <c r="C26" s="19">
        <f>SUM(C7:C25)</f>
        <v>0</v>
      </c>
      <c r="D26" s="17">
        <f>SUM(D7:D25)</f>
        <v>0</v>
      </c>
      <c r="E26" s="39" t="str">
        <f t="shared" si="0"/>
        <v/>
      </c>
      <c r="F26" s="56" t="str">
        <f t="shared" si="1"/>
        <v/>
      </c>
    </row>
    <row r="27" customHeight="1" spans="1:6">
      <c r="A27" s="74" t="s">
        <v>561</v>
      </c>
      <c r="B27" s="221" t="s">
        <v>589</v>
      </c>
      <c r="C27" s="19"/>
      <c r="D27" s="17">
        <v>0</v>
      </c>
      <c r="E27" s="39" t="str">
        <f t="shared" si="0"/>
        <v/>
      </c>
      <c r="F27" s="56" t="str">
        <f t="shared" si="1"/>
        <v/>
      </c>
    </row>
    <row r="28" customHeight="1" spans="1:6">
      <c r="A28" s="74" t="s">
        <v>561</v>
      </c>
      <c r="B28" s="221"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72222222222"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22" t="s">
        <v>197</v>
      </c>
      <c r="J6" s="228" t="s">
        <v>198</v>
      </c>
      <c r="K6" s="228" t="s">
        <v>269</v>
      </c>
      <c r="L6" s="12" t="s">
        <v>164</v>
      </c>
    </row>
    <row r="7" customHeight="1" spans="1:12">
      <c r="A7" s="14"/>
      <c r="B7" s="15"/>
      <c r="C7" s="14"/>
      <c r="D7" s="16"/>
      <c r="E7" s="14"/>
      <c r="F7" s="17"/>
      <c r="G7" s="19"/>
      <c r="H7" s="244"/>
      <c r="I7" s="223"/>
      <c r="J7" s="39" t="str">
        <f>IF(I7-H7&lt;&gt;0,I7-H7,IF(H7&lt;&gt;0,0,""))</f>
        <v/>
      </c>
      <c r="K7" s="56" t="str">
        <f>IF(H7=0,"",(I7-H7)/H7*100)</f>
        <v/>
      </c>
      <c r="L7" s="18"/>
    </row>
    <row r="8" customHeight="1" spans="1:12">
      <c r="A8" s="14"/>
      <c r="B8" s="15"/>
      <c r="C8" s="14"/>
      <c r="D8" s="16"/>
      <c r="E8" s="14"/>
      <c r="F8" s="17"/>
      <c r="G8" s="19"/>
      <c r="H8" s="244"/>
      <c r="I8" s="224"/>
      <c r="J8" s="39" t="str">
        <f t="shared" ref="J8:J28" si="0">IF(I8-H8&lt;&gt;0,I8-H8,IF(H8&lt;&gt;0,0,""))</f>
        <v/>
      </c>
      <c r="K8" s="56" t="str">
        <f t="shared" ref="K8:K28" si="1">IF(H8=0,"",(I8-H8)/H8*100)</f>
        <v/>
      </c>
      <c r="L8" s="18"/>
    </row>
    <row r="9" customHeight="1" spans="1:12">
      <c r="A9" s="14"/>
      <c r="B9" s="15"/>
      <c r="C9" s="14"/>
      <c r="D9" s="16"/>
      <c r="E9" s="14"/>
      <c r="F9" s="17"/>
      <c r="G9" s="19"/>
      <c r="H9" s="244"/>
      <c r="I9" s="224"/>
      <c r="J9" s="39" t="str">
        <f t="shared" si="0"/>
        <v/>
      </c>
      <c r="K9" s="56" t="str">
        <f t="shared" si="1"/>
        <v/>
      </c>
      <c r="L9" s="18"/>
    </row>
    <row r="10" customHeight="1" spans="1:12">
      <c r="A10" s="14"/>
      <c r="B10" s="15"/>
      <c r="C10" s="14"/>
      <c r="D10" s="16"/>
      <c r="E10" s="14"/>
      <c r="F10" s="17"/>
      <c r="G10" s="19"/>
      <c r="H10" s="244"/>
      <c r="I10" s="224"/>
      <c r="J10" s="39" t="str">
        <f t="shared" si="0"/>
        <v/>
      </c>
      <c r="K10" s="56" t="str">
        <f t="shared" si="1"/>
        <v/>
      </c>
      <c r="L10" s="18"/>
    </row>
    <row r="11" customHeight="1" spans="1:12">
      <c r="A11" s="14"/>
      <c r="B11" s="15"/>
      <c r="C11" s="14"/>
      <c r="D11" s="16"/>
      <c r="E11" s="14"/>
      <c r="F11" s="17"/>
      <c r="G11" s="19"/>
      <c r="H11" s="244"/>
      <c r="I11" s="224"/>
      <c r="J11" s="39" t="str">
        <f t="shared" si="0"/>
        <v/>
      </c>
      <c r="K11" s="56" t="str">
        <f t="shared" si="1"/>
        <v/>
      </c>
      <c r="L11" s="18"/>
    </row>
    <row r="12" customHeight="1" spans="1:12">
      <c r="A12" s="14"/>
      <c r="B12" s="15"/>
      <c r="C12" s="14"/>
      <c r="D12" s="16"/>
      <c r="E12" s="14"/>
      <c r="F12" s="17"/>
      <c r="G12" s="19"/>
      <c r="H12" s="244"/>
      <c r="I12" s="224"/>
      <c r="J12" s="39" t="str">
        <f t="shared" si="0"/>
        <v/>
      </c>
      <c r="K12" s="56" t="str">
        <f t="shared" si="1"/>
        <v/>
      </c>
      <c r="L12" s="18"/>
    </row>
    <row r="13" customHeight="1" spans="1:12">
      <c r="A13" s="14"/>
      <c r="B13" s="15"/>
      <c r="C13" s="14"/>
      <c r="D13" s="16"/>
      <c r="E13" s="14"/>
      <c r="F13" s="17"/>
      <c r="G13" s="19"/>
      <c r="H13" s="244"/>
      <c r="I13" s="224"/>
      <c r="J13" s="39" t="str">
        <f t="shared" si="0"/>
        <v/>
      </c>
      <c r="K13" s="56" t="str">
        <f t="shared" si="1"/>
        <v/>
      </c>
      <c r="L13" s="18"/>
    </row>
    <row r="14" customHeight="1" spans="1:12">
      <c r="A14" s="14"/>
      <c r="B14" s="15"/>
      <c r="C14" s="14"/>
      <c r="D14" s="16"/>
      <c r="E14" s="14"/>
      <c r="F14" s="17"/>
      <c r="G14" s="19"/>
      <c r="H14" s="244"/>
      <c r="I14" s="224"/>
      <c r="J14" s="39" t="str">
        <f t="shared" si="0"/>
        <v/>
      </c>
      <c r="K14" s="56" t="str">
        <f t="shared" si="1"/>
        <v/>
      </c>
      <c r="L14" s="18"/>
    </row>
    <row r="15" customHeight="1" spans="1:12">
      <c r="A15" s="14"/>
      <c r="B15" s="15"/>
      <c r="C15" s="14"/>
      <c r="D15" s="16"/>
      <c r="E15" s="14"/>
      <c r="F15" s="17"/>
      <c r="G15" s="19"/>
      <c r="H15" s="244"/>
      <c r="I15" s="224"/>
      <c r="J15" s="39" t="str">
        <f t="shared" si="0"/>
        <v/>
      </c>
      <c r="K15" s="56" t="str">
        <f t="shared" si="1"/>
        <v/>
      </c>
      <c r="L15" s="18"/>
    </row>
    <row r="16" customHeight="1" spans="1:12">
      <c r="A16" s="14"/>
      <c r="B16" s="15"/>
      <c r="C16" s="14"/>
      <c r="D16" s="16"/>
      <c r="E16" s="14"/>
      <c r="F16" s="17"/>
      <c r="G16" s="19"/>
      <c r="H16" s="244"/>
      <c r="I16" s="224"/>
      <c r="J16" s="39" t="str">
        <f t="shared" si="0"/>
        <v/>
      </c>
      <c r="K16" s="56" t="str">
        <f t="shared" si="1"/>
        <v/>
      </c>
      <c r="L16" s="18"/>
    </row>
    <row r="17" customHeight="1" spans="1:12">
      <c r="A17" s="14"/>
      <c r="B17" s="15"/>
      <c r="C17" s="14"/>
      <c r="D17" s="16"/>
      <c r="E17" s="14"/>
      <c r="F17" s="17"/>
      <c r="G17" s="19"/>
      <c r="H17" s="244"/>
      <c r="I17" s="224"/>
      <c r="J17" s="39" t="str">
        <f t="shared" si="0"/>
        <v/>
      </c>
      <c r="K17" s="56" t="str">
        <f t="shared" si="1"/>
        <v/>
      </c>
      <c r="L17" s="18"/>
    </row>
    <row r="18" customHeight="1" spans="1:12">
      <c r="A18" s="14"/>
      <c r="B18" s="15"/>
      <c r="C18" s="14"/>
      <c r="D18" s="16"/>
      <c r="E18" s="14"/>
      <c r="F18" s="17"/>
      <c r="G18" s="19"/>
      <c r="H18" s="244"/>
      <c r="I18" s="224"/>
      <c r="J18" s="39" t="str">
        <f t="shared" si="0"/>
        <v/>
      </c>
      <c r="K18" s="56" t="str">
        <f t="shared" si="1"/>
        <v/>
      </c>
      <c r="L18" s="18"/>
    </row>
    <row r="19" customHeight="1" spans="1:12">
      <c r="A19" s="14"/>
      <c r="B19" s="15"/>
      <c r="C19" s="14"/>
      <c r="D19" s="16"/>
      <c r="E19" s="14"/>
      <c r="F19" s="17"/>
      <c r="G19" s="19"/>
      <c r="H19" s="244"/>
      <c r="I19" s="224"/>
      <c r="J19" s="39" t="str">
        <f t="shared" si="0"/>
        <v/>
      </c>
      <c r="K19" s="56" t="str">
        <f t="shared" si="1"/>
        <v/>
      </c>
      <c r="L19" s="18"/>
    </row>
    <row r="20" customHeight="1" spans="1:12">
      <c r="A20" s="14"/>
      <c r="B20" s="15"/>
      <c r="C20" s="14"/>
      <c r="D20" s="16"/>
      <c r="E20" s="14"/>
      <c r="F20" s="17"/>
      <c r="G20" s="19"/>
      <c r="H20" s="244"/>
      <c r="I20" s="224"/>
      <c r="J20" s="39" t="str">
        <f t="shared" si="0"/>
        <v/>
      </c>
      <c r="K20" s="56" t="str">
        <f t="shared" si="1"/>
        <v/>
      </c>
      <c r="L20" s="18"/>
    </row>
    <row r="21" customHeight="1" spans="1:12">
      <c r="A21" s="14"/>
      <c r="B21" s="15"/>
      <c r="C21" s="14"/>
      <c r="D21" s="16"/>
      <c r="E21" s="14"/>
      <c r="F21" s="17"/>
      <c r="G21" s="19"/>
      <c r="H21" s="244"/>
      <c r="I21" s="224"/>
      <c r="J21" s="39" t="str">
        <f t="shared" si="0"/>
        <v/>
      </c>
      <c r="K21" s="56" t="str">
        <f t="shared" si="1"/>
        <v/>
      </c>
      <c r="L21" s="18"/>
    </row>
    <row r="22" customHeight="1" spans="1:12">
      <c r="A22" s="14"/>
      <c r="B22" s="15"/>
      <c r="C22" s="14"/>
      <c r="D22" s="16"/>
      <c r="E22" s="14"/>
      <c r="F22" s="17"/>
      <c r="G22" s="19"/>
      <c r="H22" s="244"/>
      <c r="I22" s="224"/>
      <c r="J22" s="39" t="str">
        <f t="shared" si="0"/>
        <v/>
      </c>
      <c r="K22" s="56" t="str">
        <f t="shared" si="1"/>
        <v/>
      </c>
      <c r="L22" s="18"/>
    </row>
    <row r="23" customHeight="1" spans="1:12">
      <c r="A23" s="14"/>
      <c r="B23" s="15"/>
      <c r="C23" s="14"/>
      <c r="D23" s="16"/>
      <c r="E23" s="14"/>
      <c r="F23" s="17"/>
      <c r="G23" s="19"/>
      <c r="H23" s="244"/>
      <c r="I23" s="224"/>
      <c r="J23" s="39" t="str">
        <f t="shared" si="0"/>
        <v/>
      </c>
      <c r="K23" s="56" t="str">
        <f t="shared" si="1"/>
        <v/>
      </c>
      <c r="L23" s="18"/>
    </row>
    <row r="24" customHeight="1" spans="1:12">
      <c r="A24" s="14"/>
      <c r="B24" s="15"/>
      <c r="C24" s="14"/>
      <c r="D24" s="16"/>
      <c r="E24" s="14"/>
      <c r="F24" s="17"/>
      <c r="G24" s="19"/>
      <c r="H24" s="244"/>
      <c r="I24" s="224"/>
      <c r="J24" s="39" t="str">
        <f t="shared" si="0"/>
        <v/>
      </c>
      <c r="K24" s="56" t="str">
        <f t="shared" si="1"/>
        <v/>
      </c>
      <c r="L24" s="18"/>
    </row>
    <row r="25" customHeight="1" spans="1:12">
      <c r="A25" s="14"/>
      <c r="B25" s="15"/>
      <c r="C25" s="14"/>
      <c r="D25" s="16"/>
      <c r="E25" s="14"/>
      <c r="F25" s="17"/>
      <c r="G25" s="19"/>
      <c r="H25" s="244"/>
      <c r="I25" s="224"/>
      <c r="J25" s="39" t="str">
        <f t="shared" si="0"/>
        <v/>
      </c>
      <c r="K25" s="56" t="str">
        <f t="shared" si="1"/>
        <v/>
      </c>
      <c r="L25" s="18"/>
    </row>
    <row r="26" customHeight="1" spans="1:12">
      <c r="A26" s="20" t="s">
        <v>597</v>
      </c>
      <c r="B26" s="21"/>
      <c r="C26" s="14"/>
      <c r="D26" s="16"/>
      <c r="E26" s="14"/>
      <c r="F26" s="17"/>
      <c r="G26" s="17">
        <f>SUM(G7:G25)</f>
        <v>0</v>
      </c>
      <c r="H26" s="244">
        <f>SUM(H7:H25)</f>
        <v>0</v>
      </c>
      <c r="I26" s="226">
        <f>SUM(I7:I25)</f>
        <v>0</v>
      </c>
      <c r="J26" s="39" t="str">
        <f t="shared" si="0"/>
        <v/>
      </c>
      <c r="K26" s="56" t="str">
        <f t="shared" si="1"/>
        <v/>
      </c>
      <c r="L26" s="18"/>
    </row>
    <row r="27" customHeight="1" spans="1:12">
      <c r="A27" s="20" t="s">
        <v>598</v>
      </c>
      <c r="B27" s="21"/>
      <c r="C27" s="14"/>
      <c r="D27" s="16"/>
      <c r="E27" s="14"/>
      <c r="F27" s="17"/>
      <c r="G27" s="17"/>
      <c r="H27" s="244"/>
      <c r="I27" s="224"/>
      <c r="J27" s="39" t="str">
        <f t="shared" si="0"/>
        <v/>
      </c>
      <c r="K27" s="56" t="str">
        <f t="shared" si="1"/>
        <v/>
      </c>
      <c r="L27" s="18"/>
    </row>
    <row r="28" customHeight="1" spans="1:12">
      <c r="A28" s="20" t="s">
        <v>329</v>
      </c>
      <c r="B28" s="21"/>
      <c r="C28" s="14"/>
      <c r="D28" s="16"/>
      <c r="E28" s="14"/>
      <c r="F28" s="17"/>
      <c r="G28" s="17">
        <f>G26-G27</f>
        <v>0</v>
      </c>
      <c r="H28" s="244">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22" t="s">
        <v>197</v>
      </c>
      <c r="J6" s="228" t="s">
        <v>198</v>
      </c>
      <c r="K6" s="228" t="s">
        <v>269</v>
      </c>
      <c r="L6" s="12" t="s">
        <v>164</v>
      </c>
    </row>
    <row r="7" customHeight="1" spans="1:12">
      <c r="A7" s="14"/>
      <c r="B7" s="15"/>
      <c r="C7" s="14"/>
      <c r="D7" s="16"/>
      <c r="E7" s="16"/>
      <c r="F7" s="14"/>
      <c r="G7" s="21"/>
      <c r="H7" s="19"/>
      <c r="I7" s="223"/>
      <c r="J7" s="39" t="str">
        <f>IF(I7-H7&lt;&gt;0,I7-H7,IF(H7&lt;&gt;0,0,""))</f>
        <v/>
      </c>
      <c r="K7" s="56" t="str">
        <f>IF(H7=0,"",(I7-H7)/H7*100)</f>
        <v/>
      </c>
      <c r="L7" s="18"/>
    </row>
    <row r="8" customHeight="1" spans="1:12">
      <c r="A8" s="14"/>
      <c r="B8" s="15"/>
      <c r="C8" s="14"/>
      <c r="D8" s="16"/>
      <c r="E8" s="16"/>
      <c r="F8" s="14"/>
      <c r="G8" s="21"/>
      <c r="H8" s="19"/>
      <c r="I8" s="224"/>
      <c r="J8" s="39" t="str">
        <f t="shared" ref="J8:J28" si="0">IF(I8-H8&lt;&gt;0,I8-H8,IF(H8&lt;&gt;0,0,""))</f>
        <v/>
      </c>
      <c r="K8" s="56" t="str">
        <f t="shared" ref="K8:K28" si="1">IF(H8=0,"",(I8-H8)/H8*100)</f>
        <v/>
      </c>
      <c r="L8" s="18"/>
    </row>
    <row r="9" customHeight="1" spans="1:12">
      <c r="A9" s="14"/>
      <c r="B9" s="15"/>
      <c r="C9" s="14"/>
      <c r="D9" s="16"/>
      <c r="E9" s="16"/>
      <c r="F9" s="14"/>
      <c r="G9" s="21"/>
      <c r="H9" s="19"/>
      <c r="I9" s="224"/>
      <c r="J9" s="39" t="str">
        <f t="shared" si="0"/>
        <v/>
      </c>
      <c r="K9" s="56" t="str">
        <f t="shared" si="1"/>
        <v/>
      </c>
      <c r="L9" s="18"/>
    </row>
    <row r="10" customHeight="1" spans="1:12">
      <c r="A10" s="14"/>
      <c r="B10" s="15"/>
      <c r="C10" s="14"/>
      <c r="D10" s="16"/>
      <c r="E10" s="16"/>
      <c r="F10" s="14"/>
      <c r="G10" s="21"/>
      <c r="H10" s="19"/>
      <c r="I10" s="224"/>
      <c r="J10" s="39" t="str">
        <f t="shared" si="0"/>
        <v/>
      </c>
      <c r="K10" s="56" t="str">
        <f t="shared" si="1"/>
        <v/>
      </c>
      <c r="L10" s="18"/>
    </row>
    <row r="11" customHeight="1" spans="1:12">
      <c r="A11" s="14"/>
      <c r="B11" s="15"/>
      <c r="C11" s="14"/>
      <c r="D11" s="16"/>
      <c r="E11" s="16"/>
      <c r="F11" s="14"/>
      <c r="G11" s="21"/>
      <c r="H11" s="19"/>
      <c r="I11" s="224"/>
      <c r="J11" s="39" t="str">
        <f t="shared" si="0"/>
        <v/>
      </c>
      <c r="K11" s="56" t="str">
        <f t="shared" si="1"/>
        <v/>
      </c>
      <c r="L11" s="18"/>
    </row>
    <row r="12" customHeight="1" spans="1:12">
      <c r="A12" s="14"/>
      <c r="B12" s="15"/>
      <c r="C12" s="14"/>
      <c r="D12" s="16"/>
      <c r="E12" s="16"/>
      <c r="F12" s="14"/>
      <c r="G12" s="21"/>
      <c r="H12" s="19"/>
      <c r="I12" s="224"/>
      <c r="J12" s="39" t="str">
        <f t="shared" si="0"/>
        <v/>
      </c>
      <c r="K12" s="56" t="str">
        <f t="shared" si="1"/>
        <v/>
      </c>
      <c r="L12" s="18"/>
    </row>
    <row r="13" customHeight="1" spans="1:12">
      <c r="A13" s="14"/>
      <c r="B13" s="15"/>
      <c r="C13" s="14"/>
      <c r="D13" s="16"/>
      <c r="E13" s="16"/>
      <c r="F13" s="14"/>
      <c r="G13" s="21"/>
      <c r="H13" s="19"/>
      <c r="I13" s="224"/>
      <c r="J13" s="39" t="str">
        <f t="shared" si="0"/>
        <v/>
      </c>
      <c r="K13" s="56" t="str">
        <f t="shared" si="1"/>
        <v/>
      </c>
      <c r="L13" s="18"/>
    </row>
    <row r="14" customHeight="1" spans="1:12">
      <c r="A14" s="14"/>
      <c r="B14" s="15"/>
      <c r="C14" s="14"/>
      <c r="D14" s="16"/>
      <c r="E14" s="16"/>
      <c r="F14" s="14"/>
      <c r="G14" s="21"/>
      <c r="H14" s="19"/>
      <c r="I14" s="224"/>
      <c r="J14" s="39" t="str">
        <f t="shared" si="0"/>
        <v/>
      </c>
      <c r="K14" s="56" t="str">
        <f t="shared" si="1"/>
        <v/>
      </c>
      <c r="L14" s="18"/>
    </row>
    <row r="15" customHeight="1" spans="1:12">
      <c r="A15" s="14"/>
      <c r="B15" s="15"/>
      <c r="C15" s="14"/>
      <c r="D15" s="16"/>
      <c r="E15" s="16"/>
      <c r="F15" s="14"/>
      <c r="G15" s="21"/>
      <c r="H15" s="19"/>
      <c r="I15" s="224"/>
      <c r="J15" s="39" t="str">
        <f t="shared" si="0"/>
        <v/>
      </c>
      <c r="K15" s="56" t="str">
        <f t="shared" si="1"/>
        <v/>
      </c>
      <c r="L15" s="18"/>
    </row>
    <row r="16" customHeight="1" spans="1:12">
      <c r="A16" s="14"/>
      <c r="B16" s="15"/>
      <c r="C16" s="14"/>
      <c r="D16" s="16"/>
      <c r="E16" s="16"/>
      <c r="F16" s="14"/>
      <c r="G16" s="21"/>
      <c r="H16" s="19"/>
      <c r="I16" s="224"/>
      <c r="J16" s="39" t="str">
        <f t="shared" si="0"/>
        <v/>
      </c>
      <c r="K16" s="56" t="str">
        <f t="shared" si="1"/>
        <v/>
      </c>
      <c r="L16" s="18"/>
    </row>
    <row r="17" customHeight="1" spans="1:12">
      <c r="A17" s="14"/>
      <c r="B17" s="15"/>
      <c r="C17" s="14"/>
      <c r="D17" s="16"/>
      <c r="E17" s="16"/>
      <c r="F17" s="14"/>
      <c r="G17" s="21"/>
      <c r="H17" s="19"/>
      <c r="I17" s="224"/>
      <c r="J17" s="39" t="str">
        <f t="shared" si="0"/>
        <v/>
      </c>
      <c r="K17" s="56" t="str">
        <f t="shared" si="1"/>
        <v/>
      </c>
      <c r="L17" s="18"/>
    </row>
    <row r="18" customHeight="1" spans="1:12">
      <c r="A18" s="14"/>
      <c r="B18" s="15"/>
      <c r="C18" s="14"/>
      <c r="D18" s="16"/>
      <c r="E18" s="16"/>
      <c r="F18" s="14"/>
      <c r="G18" s="21"/>
      <c r="H18" s="19"/>
      <c r="I18" s="224"/>
      <c r="J18" s="39" t="str">
        <f t="shared" si="0"/>
        <v/>
      </c>
      <c r="K18" s="56" t="str">
        <f t="shared" si="1"/>
        <v/>
      </c>
      <c r="L18" s="18"/>
    </row>
    <row r="19" customHeight="1" spans="1:12">
      <c r="A19" s="14"/>
      <c r="B19" s="15"/>
      <c r="C19" s="14"/>
      <c r="D19" s="16"/>
      <c r="E19" s="16"/>
      <c r="F19" s="14"/>
      <c r="G19" s="21"/>
      <c r="H19" s="19"/>
      <c r="I19" s="224"/>
      <c r="J19" s="39" t="str">
        <f t="shared" si="0"/>
        <v/>
      </c>
      <c r="K19" s="56" t="str">
        <f t="shared" si="1"/>
        <v/>
      </c>
      <c r="L19" s="18"/>
    </row>
    <row r="20" customHeight="1" spans="1:12">
      <c r="A20" s="14"/>
      <c r="B20" s="15"/>
      <c r="C20" s="14"/>
      <c r="D20" s="16"/>
      <c r="E20" s="16"/>
      <c r="F20" s="14"/>
      <c r="G20" s="21"/>
      <c r="H20" s="19"/>
      <c r="I20" s="224"/>
      <c r="J20" s="39" t="str">
        <f t="shared" si="0"/>
        <v/>
      </c>
      <c r="K20" s="56" t="str">
        <f t="shared" si="1"/>
        <v/>
      </c>
      <c r="L20" s="18"/>
    </row>
    <row r="21" customHeight="1" spans="1:12">
      <c r="A21" s="14"/>
      <c r="B21" s="15"/>
      <c r="C21" s="14"/>
      <c r="D21" s="16"/>
      <c r="E21" s="16"/>
      <c r="F21" s="14"/>
      <c r="G21" s="21"/>
      <c r="H21" s="19"/>
      <c r="I21" s="224"/>
      <c r="J21" s="39" t="str">
        <f t="shared" si="0"/>
        <v/>
      </c>
      <c r="K21" s="56" t="str">
        <f t="shared" si="1"/>
        <v/>
      </c>
      <c r="L21" s="18"/>
    </row>
    <row r="22" customHeight="1" spans="1:12">
      <c r="A22" s="14"/>
      <c r="B22" s="15"/>
      <c r="C22" s="14"/>
      <c r="D22" s="16"/>
      <c r="E22" s="16"/>
      <c r="F22" s="14"/>
      <c r="G22" s="21"/>
      <c r="H22" s="19"/>
      <c r="I22" s="224"/>
      <c r="J22" s="39" t="str">
        <f t="shared" si="0"/>
        <v/>
      </c>
      <c r="K22" s="56" t="str">
        <f t="shared" si="1"/>
        <v/>
      </c>
      <c r="L22" s="18"/>
    </row>
    <row r="23" customHeight="1" spans="1:12">
      <c r="A23" s="14"/>
      <c r="B23" s="15"/>
      <c r="C23" s="14"/>
      <c r="D23" s="16"/>
      <c r="E23" s="16"/>
      <c r="F23" s="14"/>
      <c r="G23" s="21"/>
      <c r="H23" s="19"/>
      <c r="I23" s="224"/>
      <c r="J23" s="39" t="str">
        <f t="shared" si="0"/>
        <v/>
      </c>
      <c r="K23" s="56" t="str">
        <f t="shared" si="1"/>
        <v/>
      </c>
      <c r="L23" s="18"/>
    </row>
    <row r="24" customHeight="1" spans="1:12">
      <c r="A24" s="14"/>
      <c r="B24" s="15"/>
      <c r="C24" s="14"/>
      <c r="D24" s="16"/>
      <c r="E24" s="16"/>
      <c r="F24" s="14"/>
      <c r="G24" s="21"/>
      <c r="H24" s="19"/>
      <c r="I24" s="224"/>
      <c r="J24" s="39" t="str">
        <f t="shared" si="0"/>
        <v/>
      </c>
      <c r="K24" s="56" t="str">
        <f t="shared" si="1"/>
        <v/>
      </c>
      <c r="L24" s="18"/>
    </row>
    <row r="25" customHeight="1" spans="1:12">
      <c r="A25" s="14"/>
      <c r="B25" s="15"/>
      <c r="C25" s="14"/>
      <c r="D25" s="16"/>
      <c r="E25" s="16"/>
      <c r="F25" s="14"/>
      <c r="G25" s="21"/>
      <c r="H25" s="19"/>
      <c r="I25" s="224"/>
      <c r="J25" s="39" t="str">
        <f t="shared" si="0"/>
        <v/>
      </c>
      <c r="K25" s="56" t="str">
        <f t="shared" si="1"/>
        <v/>
      </c>
      <c r="L25" s="18"/>
    </row>
    <row r="26" customHeight="1" spans="1:12">
      <c r="A26" s="20" t="s">
        <v>597</v>
      </c>
      <c r="B26" s="21"/>
      <c r="C26" s="14"/>
      <c r="D26" s="16"/>
      <c r="E26" s="14"/>
      <c r="F26" s="17"/>
      <c r="G26" s="17">
        <f>SUM(G7:G25)</f>
        <v>0</v>
      </c>
      <c r="H26" s="244">
        <f>SUM(H7:H25)</f>
        <v>0</v>
      </c>
      <c r="I26" s="226">
        <f>SUM(I7:I25)</f>
        <v>0</v>
      </c>
      <c r="J26" s="39" t="str">
        <f t="shared" si="0"/>
        <v/>
      </c>
      <c r="K26" s="56" t="str">
        <f t="shared" si="1"/>
        <v/>
      </c>
      <c r="L26" s="18"/>
    </row>
    <row r="27" customHeight="1" spans="1:12">
      <c r="A27" s="20" t="s">
        <v>598</v>
      </c>
      <c r="B27" s="21"/>
      <c r="C27" s="14"/>
      <c r="D27" s="16"/>
      <c r="E27" s="14"/>
      <c r="F27" s="17"/>
      <c r="G27" s="17"/>
      <c r="H27" s="244"/>
      <c r="I27" s="224"/>
      <c r="J27" s="39" t="str">
        <f t="shared" si="0"/>
        <v/>
      </c>
      <c r="K27" s="56" t="str">
        <f t="shared" si="1"/>
        <v/>
      </c>
      <c r="L27" s="18"/>
    </row>
    <row r="28" customHeight="1" spans="1:12">
      <c r="A28" s="20" t="s">
        <v>329</v>
      </c>
      <c r="B28" s="21"/>
      <c r="C28" s="14"/>
      <c r="D28" s="16"/>
      <c r="E28" s="14"/>
      <c r="F28" s="17"/>
      <c r="G28" s="17">
        <f>G26-G27</f>
        <v>0</v>
      </c>
      <c r="H28" s="244">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22" t="s">
        <v>197</v>
      </c>
      <c r="J6" s="228" t="s">
        <v>198</v>
      </c>
      <c r="K6" s="228" t="s">
        <v>269</v>
      </c>
      <c r="L6" s="12" t="s">
        <v>164</v>
      </c>
    </row>
    <row r="7" customHeight="1" spans="1:12">
      <c r="A7" s="14"/>
      <c r="B7" s="15"/>
      <c r="C7" s="14"/>
      <c r="D7" s="16"/>
      <c r="E7" s="14"/>
      <c r="F7" s="17"/>
      <c r="G7" s="17"/>
      <c r="H7" s="17"/>
      <c r="I7" s="223"/>
      <c r="J7" s="39" t="str">
        <f>IF(I7-H7&lt;&gt;0,I7-H7,IF(H7&lt;&gt;0,0,""))</f>
        <v/>
      </c>
      <c r="K7" s="56" t="str">
        <f>IF(H7=0,"",(I7-H7)/H7*100)</f>
        <v/>
      </c>
      <c r="L7" s="18"/>
    </row>
    <row r="8" customHeight="1" spans="1:12">
      <c r="A8" s="14"/>
      <c r="B8" s="15"/>
      <c r="C8" s="14"/>
      <c r="D8" s="16"/>
      <c r="E8" s="14"/>
      <c r="F8" s="17"/>
      <c r="G8" s="17"/>
      <c r="H8" s="17"/>
      <c r="I8" s="224"/>
      <c r="J8" s="39" t="str">
        <f t="shared" ref="J8:J28" si="0">IF(I8-H8&lt;&gt;0,I8-H8,IF(H8&lt;&gt;0,0,""))</f>
        <v/>
      </c>
      <c r="K8" s="56" t="str">
        <f t="shared" ref="K8:K28" si="1">IF(H8=0,"",(I8-H8)/H8*100)</f>
        <v/>
      </c>
      <c r="L8" s="18"/>
    </row>
    <row r="9" customHeight="1" spans="1:12">
      <c r="A9" s="14"/>
      <c r="B9" s="15"/>
      <c r="C9" s="14"/>
      <c r="D9" s="16"/>
      <c r="E9" s="14"/>
      <c r="F9" s="17"/>
      <c r="G9" s="17"/>
      <c r="H9" s="17"/>
      <c r="I9" s="224"/>
      <c r="J9" s="39" t="str">
        <f t="shared" si="0"/>
        <v/>
      </c>
      <c r="K9" s="56" t="str">
        <f t="shared" si="1"/>
        <v/>
      </c>
      <c r="L9" s="18"/>
    </row>
    <row r="10" customHeight="1" spans="1:12">
      <c r="A10" s="14"/>
      <c r="B10" s="15"/>
      <c r="C10" s="14"/>
      <c r="D10" s="16"/>
      <c r="E10" s="14"/>
      <c r="F10" s="17"/>
      <c r="G10" s="17"/>
      <c r="H10" s="17"/>
      <c r="I10" s="224"/>
      <c r="J10" s="39" t="str">
        <f t="shared" si="0"/>
        <v/>
      </c>
      <c r="K10" s="56" t="str">
        <f t="shared" si="1"/>
        <v/>
      </c>
      <c r="L10" s="18"/>
    </row>
    <row r="11" customHeight="1" spans="1:12">
      <c r="A11" s="14"/>
      <c r="B11" s="15"/>
      <c r="C11" s="14"/>
      <c r="D11" s="16"/>
      <c r="E11" s="14"/>
      <c r="F11" s="17"/>
      <c r="G11" s="17"/>
      <c r="H11" s="17"/>
      <c r="I11" s="224"/>
      <c r="J11" s="39" t="str">
        <f t="shared" si="0"/>
        <v/>
      </c>
      <c r="K11" s="56" t="str">
        <f t="shared" si="1"/>
        <v/>
      </c>
      <c r="L11" s="18"/>
    </row>
    <row r="12" customHeight="1" spans="1:12">
      <c r="A12" s="14"/>
      <c r="B12" s="15"/>
      <c r="C12" s="14"/>
      <c r="D12" s="16"/>
      <c r="E12" s="14"/>
      <c r="F12" s="17"/>
      <c r="G12" s="17"/>
      <c r="H12" s="17"/>
      <c r="I12" s="224"/>
      <c r="J12" s="39" t="str">
        <f t="shared" si="0"/>
        <v/>
      </c>
      <c r="K12" s="56" t="str">
        <f t="shared" si="1"/>
        <v/>
      </c>
      <c r="L12" s="18"/>
    </row>
    <row r="13" customHeight="1" spans="1:12">
      <c r="A13" s="14"/>
      <c r="B13" s="15"/>
      <c r="C13" s="14"/>
      <c r="D13" s="16"/>
      <c r="E13" s="14"/>
      <c r="F13" s="17"/>
      <c r="G13" s="17"/>
      <c r="H13" s="17"/>
      <c r="I13" s="224"/>
      <c r="J13" s="39" t="str">
        <f t="shared" si="0"/>
        <v/>
      </c>
      <c r="K13" s="56" t="str">
        <f t="shared" si="1"/>
        <v/>
      </c>
      <c r="L13" s="18"/>
    </row>
    <row r="14" customHeight="1" spans="1:12">
      <c r="A14" s="14"/>
      <c r="B14" s="15"/>
      <c r="C14" s="14"/>
      <c r="D14" s="16"/>
      <c r="E14" s="14"/>
      <c r="F14" s="17"/>
      <c r="G14" s="17"/>
      <c r="H14" s="17"/>
      <c r="I14" s="224"/>
      <c r="J14" s="39" t="str">
        <f t="shared" si="0"/>
        <v/>
      </c>
      <c r="K14" s="56" t="str">
        <f t="shared" si="1"/>
        <v/>
      </c>
      <c r="L14" s="18"/>
    </row>
    <row r="15" customHeight="1" spans="1:12">
      <c r="A15" s="14"/>
      <c r="B15" s="15"/>
      <c r="C15" s="14"/>
      <c r="D15" s="16"/>
      <c r="E15" s="14"/>
      <c r="F15" s="17"/>
      <c r="G15" s="17"/>
      <c r="H15" s="17"/>
      <c r="I15" s="224"/>
      <c r="J15" s="39" t="str">
        <f t="shared" si="0"/>
        <v/>
      </c>
      <c r="K15" s="56" t="str">
        <f t="shared" si="1"/>
        <v/>
      </c>
      <c r="L15" s="18"/>
    </row>
    <row r="16" customHeight="1" spans="1:12">
      <c r="A16" s="14"/>
      <c r="B16" s="15"/>
      <c r="C16" s="14"/>
      <c r="D16" s="16"/>
      <c r="E16" s="14"/>
      <c r="F16" s="17"/>
      <c r="G16" s="17"/>
      <c r="H16" s="17"/>
      <c r="I16" s="224"/>
      <c r="J16" s="39" t="str">
        <f t="shared" si="0"/>
        <v/>
      </c>
      <c r="K16" s="56" t="str">
        <f t="shared" si="1"/>
        <v/>
      </c>
      <c r="L16" s="18"/>
    </row>
    <row r="17" customHeight="1" spans="1:12">
      <c r="A17" s="14"/>
      <c r="B17" s="15"/>
      <c r="C17" s="14"/>
      <c r="D17" s="16"/>
      <c r="E17" s="14"/>
      <c r="F17" s="17"/>
      <c r="G17" s="17"/>
      <c r="H17" s="17"/>
      <c r="I17" s="224"/>
      <c r="J17" s="39" t="str">
        <f t="shared" si="0"/>
        <v/>
      </c>
      <c r="K17" s="56" t="str">
        <f t="shared" si="1"/>
        <v/>
      </c>
      <c r="L17" s="18"/>
    </row>
    <row r="18" customHeight="1" spans="1:12">
      <c r="A18" s="14"/>
      <c r="B18" s="15"/>
      <c r="C18" s="14"/>
      <c r="D18" s="16"/>
      <c r="E18" s="14"/>
      <c r="F18" s="17"/>
      <c r="G18" s="17"/>
      <c r="H18" s="17"/>
      <c r="I18" s="224"/>
      <c r="J18" s="39" t="str">
        <f t="shared" si="0"/>
        <v/>
      </c>
      <c r="K18" s="56" t="str">
        <f t="shared" si="1"/>
        <v/>
      </c>
      <c r="L18" s="18"/>
    </row>
    <row r="19" customHeight="1" spans="1:12">
      <c r="A19" s="14"/>
      <c r="B19" s="15"/>
      <c r="C19" s="14"/>
      <c r="D19" s="16"/>
      <c r="E19" s="14"/>
      <c r="F19" s="17"/>
      <c r="G19" s="17"/>
      <c r="H19" s="17"/>
      <c r="I19" s="224"/>
      <c r="J19" s="39" t="str">
        <f t="shared" si="0"/>
        <v/>
      </c>
      <c r="K19" s="56" t="str">
        <f t="shared" si="1"/>
        <v/>
      </c>
      <c r="L19" s="18"/>
    </row>
    <row r="20" customHeight="1" spans="1:12">
      <c r="A20" s="14"/>
      <c r="B20" s="15"/>
      <c r="C20" s="14"/>
      <c r="D20" s="16"/>
      <c r="E20" s="14"/>
      <c r="F20" s="17"/>
      <c r="G20" s="17"/>
      <c r="H20" s="17"/>
      <c r="I20" s="224"/>
      <c r="J20" s="39" t="str">
        <f t="shared" si="0"/>
        <v/>
      </c>
      <c r="K20" s="56" t="str">
        <f t="shared" si="1"/>
        <v/>
      </c>
      <c r="L20" s="18"/>
    </row>
    <row r="21" customHeight="1" spans="1:12">
      <c r="A21" s="14"/>
      <c r="B21" s="15"/>
      <c r="C21" s="14"/>
      <c r="D21" s="16"/>
      <c r="E21" s="14"/>
      <c r="F21" s="17"/>
      <c r="G21" s="17"/>
      <c r="H21" s="17"/>
      <c r="I21" s="224"/>
      <c r="J21" s="39" t="str">
        <f t="shared" si="0"/>
        <v/>
      </c>
      <c r="K21" s="56" t="str">
        <f t="shared" si="1"/>
        <v/>
      </c>
      <c r="L21" s="18"/>
    </row>
    <row r="22" customHeight="1" spans="1:12">
      <c r="A22" s="14"/>
      <c r="B22" s="15"/>
      <c r="C22" s="14"/>
      <c r="D22" s="16"/>
      <c r="E22" s="14"/>
      <c r="F22" s="17"/>
      <c r="G22" s="17"/>
      <c r="H22" s="17"/>
      <c r="I22" s="224"/>
      <c r="J22" s="39" t="str">
        <f t="shared" si="0"/>
        <v/>
      </c>
      <c r="K22" s="56" t="str">
        <f t="shared" si="1"/>
        <v/>
      </c>
      <c r="L22" s="18"/>
    </row>
    <row r="23" customHeight="1" spans="1:12">
      <c r="A23" s="14"/>
      <c r="B23" s="15"/>
      <c r="C23" s="14"/>
      <c r="D23" s="16"/>
      <c r="E23" s="14"/>
      <c r="F23" s="17"/>
      <c r="G23" s="17"/>
      <c r="H23" s="17"/>
      <c r="I23" s="224"/>
      <c r="J23" s="39" t="str">
        <f t="shared" si="0"/>
        <v/>
      </c>
      <c r="K23" s="56" t="str">
        <f t="shared" si="1"/>
        <v/>
      </c>
      <c r="L23" s="18"/>
    </row>
    <row r="24" customHeight="1" spans="1:12">
      <c r="A24" s="14"/>
      <c r="B24" s="15"/>
      <c r="C24" s="14"/>
      <c r="D24" s="16"/>
      <c r="E24" s="14"/>
      <c r="F24" s="17"/>
      <c r="G24" s="17"/>
      <c r="H24" s="17"/>
      <c r="I24" s="224"/>
      <c r="J24" s="39" t="str">
        <f t="shared" si="0"/>
        <v/>
      </c>
      <c r="K24" s="56" t="str">
        <f t="shared" si="1"/>
        <v/>
      </c>
      <c r="L24" s="18"/>
    </row>
    <row r="25" customHeight="1" spans="1:12">
      <c r="A25" s="14"/>
      <c r="B25" s="15"/>
      <c r="C25" s="14"/>
      <c r="D25" s="16"/>
      <c r="E25" s="14"/>
      <c r="F25" s="17"/>
      <c r="G25" s="17"/>
      <c r="H25" s="17"/>
      <c r="I25" s="224"/>
      <c r="J25" s="39" t="str">
        <f t="shared" si="0"/>
        <v/>
      </c>
      <c r="K25" s="56" t="str">
        <f t="shared" si="1"/>
        <v/>
      </c>
      <c r="L25" s="18"/>
    </row>
    <row r="26" customHeight="1" spans="1:12">
      <c r="A26" s="20" t="s">
        <v>597</v>
      </c>
      <c r="B26" s="21"/>
      <c r="C26" s="14"/>
      <c r="D26" s="16"/>
      <c r="E26" s="14"/>
      <c r="F26" s="17"/>
      <c r="G26" s="17">
        <f>SUM(G7:G25)</f>
        <v>0</v>
      </c>
      <c r="H26" s="244">
        <f>SUM(H7:H25)</f>
        <v>0</v>
      </c>
      <c r="I26" s="226">
        <f>SUM(I7:I25)</f>
        <v>0</v>
      </c>
      <c r="J26" s="39" t="str">
        <f t="shared" si="0"/>
        <v/>
      </c>
      <c r="K26" s="56" t="str">
        <f t="shared" si="1"/>
        <v/>
      </c>
      <c r="L26" s="18"/>
    </row>
    <row r="27" customHeight="1" spans="1:12">
      <c r="A27" s="20" t="s">
        <v>598</v>
      </c>
      <c r="B27" s="21"/>
      <c r="C27" s="14"/>
      <c r="D27" s="16"/>
      <c r="E27" s="14"/>
      <c r="F27" s="17"/>
      <c r="G27" s="17"/>
      <c r="H27" s="244"/>
      <c r="I27" s="224"/>
      <c r="J27" s="39" t="str">
        <f t="shared" si="0"/>
        <v/>
      </c>
      <c r="K27" s="56" t="str">
        <f t="shared" si="1"/>
        <v/>
      </c>
      <c r="L27" s="18"/>
    </row>
    <row r="28" customHeight="1" spans="1:12">
      <c r="A28" s="20" t="s">
        <v>329</v>
      </c>
      <c r="B28" s="21"/>
      <c r="C28" s="14"/>
      <c r="D28" s="16"/>
      <c r="E28" s="14"/>
      <c r="F28" s="17"/>
      <c r="G28" s="17">
        <f>G26-G27</f>
        <v>0</v>
      </c>
      <c r="H28" s="244">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86111111111"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22" t="s">
        <v>197</v>
      </c>
      <c r="J6" s="228" t="s">
        <v>198</v>
      </c>
      <c r="K6" s="228" t="s">
        <v>269</v>
      </c>
      <c r="L6" s="12" t="s">
        <v>164</v>
      </c>
    </row>
    <row r="7" customHeight="1" spans="1:12">
      <c r="A7" s="14"/>
      <c r="B7" s="15"/>
      <c r="C7" s="14"/>
      <c r="D7" s="16"/>
      <c r="E7" s="16"/>
      <c r="F7" s="14"/>
      <c r="G7" s="19"/>
      <c r="H7" s="19"/>
      <c r="I7" s="223"/>
      <c r="J7" s="39" t="str">
        <f>IF(I7-H7&lt;&gt;0,I7-H7,IF(H7&lt;&gt;0,0,""))</f>
        <v/>
      </c>
      <c r="K7" s="56" t="str">
        <f>IF(H7=0,"",(I7-H7)/H7*100)</f>
        <v/>
      </c>
      <c r="L7" s="18"/>
    </row>
    <row r="8" customHeight="1" spans="1:12">
      <c r="A8" s="14"/>
      <c r="B8" s="15"/>
      <c r="C8" s="14"/>
      <c r="D8" s="16"/>
      <c r="E8" s="16"/>
      <c r="F8" s="14"/>
      <c r="G8" s="19"/>
      <c r="H8" s="19"/>
      <c r="I8" s="224"/>
      <c r="J8" s="39" t="str">
        <f t="shared" ref="J8:J28" si="0">IF(I8-H8&lt;&gt;0,I8-H8,IF(H8&lt;&gt;0,0,""))</f>
        <v/>
      </c>
      <c r="K8" s="56" t="str">
        <f t="shared" ref="K8:K28" si="1">IF(H8=0,"",(I8-H8)/H8*100)</f>
        <v/>
      </c>
      <c r="L8" s="18"/>
    </row>
    <row r="9" customHeight="1" spans="1:12">
      <c r="A9" s="14"/>
      <c r="B9" s="15"/>
      <c r="C9" s="14"/>
      <c r="D9" s="16"/>
      <c r="E9" s="16"/>
      <c r="F9" s="14"/>
      <c r="G9" s="19"/>
      <c r="H9" s="19"/>
      <c r="I9" s="224"/>
      <c r="J9" s="39" t="str">
        <f t="shared" si="0"/>
        <v/>
      </c>
      <c r="K9" s="56" t="str">
        <f t="shared" si="1"/>
        <v/>
      </c>
      <c r="L9" s="18"/>
    </row>
    <row r="10" customHeight="1" spans="1:12">
      <c r="A10" s="14"/>
      <c r="B10" s="15"/>
      <c r="C10" s="14"/>
      <c r="D10" s="16"/>
      <c r="E10" s="16"/>
      <c r="F10" s="14"/>
      <c r="G10" s="19"/>
      <c r="H10" s="19"/>
      <c r="I10" s="224"/>
      <c r="J10" s="39" t="str">
        <f t="shared" si="0"/>
        <v/>
      </c>
      <c r="K10" s="56" t="str">
        <f t="shared" si="1"/>
        <v/>
      </c>
      <c r="L10" s="18"/>
    </row>
    <row r="11" customHeight="1" spans="1:12">
      <c r="A11" s="14"/>
      <c r="B11" s="15"/>
      <c r="C11" s="14"/>
      <c r="D11" s="16"/>
      <c r="E11" s="16"/>
      <c r="F11" s="14"/>
      <c r="G11" s="19"/>
      <c r="H11" s="19"/>
      <c r="I11" s="224"/>
      <c r="J11" s="39" t="str">
        <f t="shared" si="0"/>
        <v/>
      </c>
      <c r="K11" s="56" t="str">
        <f t="shared" si="1"/>
        <v/>
      </c>
      <c r="L11" s="18"/>
    </row>
    <row r="12" customHeight="1" spans="1:12">
      <c r="A12" s="14"/>
      <c r="B12" s="15"/>
      <c r="C12" s="14"/>
      <c r="D12" s="16"/>
      <c r="E12" s="16"/>
      <c r="F12" s="14"/>
      <c r="G12" s="19"/>
      <c r="H12" s="19"/>
      <c r="I12" s="224"/>
      <c r="J12" s="39" t="str">
        <f t="shared" si="0"/>
        <v/>
      </c>
      <c r="K12" s="56" t="str">
        <f t="shared" si="1"/>
        <v/>
      </c>
      <c r="L12" s="18"/>
    </row>
    <row r="13" customHeight="1" spans="1:12">
      <c r="A13" s="14"/>
      <c r="B13" s="15"/>
      <c r="C13" s="14"/>
      <c r="D13" s="16"/>
      <c r="E13" s="16"/>
      <c r="F13" s="14"/>
      <c r="G13" s="19"/>
      <c r="H13" s="19"/>
      <c r="I13" s="224"/>
      <c r="J13" s="39" t="str">
        <f t="shared" si="0"/>
        <v/>
      </c>
      <c r="K13" s="56" t="str">
        <f t="shared" si="1"/>
        <v/>
      </c>
      <c r="L13" s="18"/>
    </row>
    <row r="14" customHeight="1" spans="1:12">
      <c r="A14" s="14"/>
      <c r="B14" s="15"/>
      <c r="C14" s="14"/>
      <c r="D14" s="16"/>
      <c r="E14" s="16"/>
      <c r="F14" s="14"/>
      <c r="G14" s="19"/>
      <c r="H14" s="19"/>
      <c r="I14" s="224"/>
      <c r="J14" s="39" t="str">
        <f t="shared" si="0"/>
        <v/>
      </c>
      <c r="K14" s="56" t="str">
        <f t="shared" si="1"/>
        <v/>
      </c>
      <c r="L14" s="18"/>
    </row>
    <row r="15" customHeight="1" spans="1:12">
      <c r="A15" s="14"/>
      <c r="B15" s="15"/>
      <c r="C15" s="14"/>
      <c r="D15" s="16"/>
      <c r="E15" s="16"/>
      <c r="F15" s="14"/>
      <c r="G15" s="19"/>
      <c r="H15" s="19"/>
      <c r="I15" s="224"/>
      <c r="J15" s="39" t="str">
        <f t="shared" si="0"/>
        <v/>
      </c>
      <c r="K15" s="56" t="str">
        <f t="shared" si="1"/>
        <v/>
      </c>
      <c r="L15" s="18"/>
    </row>
    <row r="16" customHeight="1" spans="1:12">
      <c r="A16" s="14"/>
      <c r="B16" s="15"/>
      <c r="C16" s="14"/>
      <c r="D16" s="16"/>
      <c r="E16" s="16"/>
      <c r="F16" s="14"/>
      <c r="G16" s="19"/>
      <c r="H16" s="19"/>
      <c r="I16" s="224"/>
      <c r="J16" s="39" t="str">
        <f t="shared" si="0"/>
        <v/>
      </c>
      <c r="K16" s="56" t="str">
        <f t="shared" si="1"/>
        <v/>
      </c>
      <c r="L16" s="18"/>
    </row>
    <row r="17" customHeight="1" spans="1:12">
      <c r="A17" s="14"/>
      <c r="B17" s="15"/>
      <c r="C17" s="14"/>
      <c r="D17" s="16"/>
      <c r="E17" s="16"/>
      <c r="F17" s="14"/>
      <c r="G17" s="19"/>
      <c r="H17" s="19"/>
      <c r="I17" s="224"/>
      <c r="J17" s="39" t="str">
        <f t="shared" si="0"/>
        <v/>
      </c>
      <c r="K17" s="56" t="str">
        <f t="shared" si="1"/>
        <v/>
      </c>
      <c r="L17" s="18"/>
    </row>
    <row r="18" customHeight="1" spans="1:12">
      <c r="A18" s="14"/>
      <c r="B18" s="15"/>
      <c r="C18" s="14"/>
      <c r="D18" s="16"/>
      <c r="E18" s="16"/>
      <c r="F18" s="14"/>
      <c r="G18" s="19"/>
      <c r="H18" s="19"/>
      <c r="I18" s="224"/>
      <c r="J18" s="39" t="str">
        <f t="shared" si="0"/>
        <v/>
      </c>
      <c r="K18" s="56" t="str">
        <f t="shared" si="1"/>
        <v/>
      </c>
      <c r="L18" s="18"/>
    </row>
    <row r="19" customHeight="1" spans="1:12">
      <c r="A19" s="14"/>
      <c r="B19" s="15"/>
      <c r="C19" s="14"/>
      <c r="D19" s="16"/>
      <c r="E19" s="16"/>
      <c r="F19" s="14"/>
      <c r="G19" s="19"/>
      <c r="H19" s="19"/>
      <c r="I19" s="224"/>
      <c r="J19" s="39" t="str">
        <f t="shared" si="0"/>
        <v/>
      </c>
      <c r="K19" s="56" t="str">
        <f t="shared" si="1"/>
        <v/>
      </c>
      <c r="L19" s="18"/>
    </row>
    <row r="20" customHeight="1" spans="1:12">
      <c r="A20" s="14"/>
      <c r="B20" s="15"/>
      <c r="C20" s="14"/>
      <c r="D20" s="16"/>
      <c r="E20" s="16"/>
      <c r="F20" s="14"/>
      <c r="G20" s="19"/>
      <c r="H20" s="19"/>
      <c r="I20" s="224"/>
      <c r="J20" s="39" t="str">
        <f t="shared" si="0"/>
        <v/>
      </c>
      <c r="K20" s="56" t="str">
        <f t="shared" si="1"/>
        <v/>
      </c>
      <c r="L20" s="18"/>
    </row>
    <row r="21" customHeight="1" spans="1:12">
      <c r="A21" s="14"/>
      <c r="B21" s="15"/>
      <c r="C21" s="14"/>
      <c r="D21" s="16"/>
      <c r="E21" s="16"/>
      <c r="F21" s="14"/>
      <c r="G21" s="19"/>
      <c r="H21" s="19"/>
      <c r="I21" s="224"/>
      <c r="J21" s="39" t="str">
        <f t="shared" si="0"/>
        <v/>
      </c>
      <c r="K21" s="56" t="str">
        <f t="shared" si="1"/>
        <v/>
      </c>
      <c r="L21" s="18"/>
    </row>
    <row r="22" customHeight="1" spans="1:12">
      <c r="A22" s="14"/>
      <c r="B22" s="15"/>
      <c r="C22" s="14"/>
      <c r="D22" s="16"/>
      <c r="E22" s="16"/>
      <c r="F22" s="14"/>
      <c r="G22" s="19"/>
      <c r="H22" s="19"/>
      <c r="I22" s="224"/>
      <c r="J22" s="39" t="str">
        <f t="shared" si="0"/>
        <v/>
      </c>
      <c r="K22" s="56" t="str">
        <f t="shared" si="1"/>
        <v/>
      </c>
      <c r="L22" s="18"/>
    </row>
    <row r="23" customHeight="1" spans="1:12">
      <c r="A23" s="14"/>
      <c r="B23" s="15"/>
      <c r="C23" s="14"/>
      <c r="D23" s="16"/>
      <c r="E23" s="16"/>
      <c r="F23" s="14"/>
      <c r="G23" s="19"/>
      <c r="H23" s="19"/>
      <c r="I23" s="224"/>
      <c r="J23" s="39" t="str">
        <f t="shared" si="0"/>
        <v/>
      </c>
      <c r="K23" s="56" t="str">
        <f t="shared" si="1"/>
        <v/>
      </c>
      <c r="L23" s="18"/>
    </row>
    <row r="24" customHeight="1" spans="1:12">
      <c r="A24" s="14"/>
      <c r="B24" s="15"/>
      <c r="C24" s="14"/>
      <c r="D24" s="16"/>
      <c r="E24" s="16"/>
      <c r="F24" s="14"/>
      <c r="G24" s="19"/>
      <c r="H24" s="19"/>
      <c r="I24" s="224"/>
      <c r="J24" s="39" t="str">
        <f t="shared" si="0"/>
        <v/>
      </c>
      <c r="K24" s="56" t="str">
        <f t="shared" si="1"/>
        <v/>
      </c>
      <c r="L24" s="18"/>
    </row>
    <row r="25" customHeight="1" spans="1:12">
      <c r="A25" s="14"/>
      <c r="B25" s="15"/>
      <c r="C25" s="14"/>
      <c r="D25" s="16"/>
      <c r="E25" s="16"/>
      <c r="F25" s="14"/>
      <c r="G25" s="19"/>
      <c r="H25" s="19"/>
      <c r="I25" s="224"/>
      <c r="J25" s="39" t="str">
        <f t="shared" si="0"/>
        <v/>
      </c>
      <c r="K25" s="56" t="str">
        <f t="shared" si="1"/>
        <v/>
      </c>
      <c r="L25" s="18"/>
    </row>
    <row r="26" customHeight="1" spans="1:12">
      <c r="A26" s="20" t="s">
        <v>329</v>
      </c>
      <c r="B26" s="21"/>
      <c r="C26" s="14"/>
      <c r="D26" s="16"/>
      <c r="E26" s="16"/>
      <c r="F26" s="14"/>
      <c r="G26" s="19">
        <f>SUM(G7:G25)</f>
        <v>0</v>
      </c>
      <c r="H26" s="19">
        <f>SUM(H7:H25)</f>
        <v>0</v>
      </c>
      <c r="I26" s="226">
        <f>SUM(I7:I25)</f>
        <v>0</v>
      </c>
      <c r="J26" s="39" t="str">
        <f t="shared" si="0"/>
        <v/>
      </c>
      <c r="K26" s="56" t="str">
        <f t="shared" si="1"/>
        <v/>
      </c>
      <c r="L26" s="18"/>
    </row>
    <row r="27" customHeight="1" spans="1:12">
      <c r="A27" s="20" t="s">
        <v>611</v>
      </c>
      <c r="B27" s="21"/>
      <c r="C27" s="14"/>
      <c r="D27" s="16"/>
      <c r="E27" s="16"/>
      <c r="F27" s="14"/>
      <c r="G27" s="19"/>
      <c r="H27" s="19"/>
      <c r="I27" s="224"/>
      <c r="J27" s="39" t="str">
        <f t="shared" si="0"/>
        <v/>
      </c>
      <c r="K27" s="56" t="str">
        <f t="shared" si="1"/>
        <v/>
      </c>
      <c r="L27" s="18"/>
    </row>
    <row r="28" customHeight="1" spans="1:12">
      <c r="A28" s="20" t="s">
        <v>343</v>
      </c>
      <c r="B28" s="21"/>
      <c r="C28" s="14"/>
      <c r="D28" s="16"/>
      <c r="E28" s="16"/>
      <c r="F28" s="14"/>
      <c r="G28" s="19">
        <f>G26-G27</f>
        <v>0</v>
      </c>
      <c r="H28" s="19">
        <f>H26-H27</f>
        <v>0</v>
      </c>
      <c r="I28" s="226">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29"/>
      <c r="H5" s="229"/>
      <c r="I5" s="235"/>
      <c r="J5" s="235"/>
      <c r="K5" s="9"/>
      <c r="L5" s="10"/>
      <c r="M5" s="10"/>
      <c r="N5" s="10"/>
      <c r="O5" s="11" t="s">
        <v>159</v>
      </c>
    </row>
    <row r="6" ht="19.5" customHeight="1" spans="1:15">
      <c r="A6" s="78" t="s">
        <v>161</v>
      </c>
      <c r="B6" s="78" t="s">
        <v>332</v>
      </c>
      <c r="C6" s="78" t="s">
        <v>333</v>
      </c>
      <c r="D6" s="78" t="s">
        <v>334</v>
      </c>
      <c r="E6" s="78" t="s">
        <v>335</v>
      </c>
      <c r="F6" s="31" t="s">
        <v>336</v>
      </c>
      <c r="G6" s="230" t="s">
        <v>336</v>
      </c>
      <c r="H6" s="78" t="s">
        <v>337</v>
      </c>
      <c r="I6" s="230" t="s">
        <v>338</v>
      </c>
      <c r="J6" s="236"/>
      <c r="K6" s="237" t="s">
        <v>196</v>
      </c>
      <c r="L6" s="238" t="s">
        <v>197</v>
      </c>
      <c r="M6" s="239" t="s">
        <v>198</v>
      </c>
      <c r="N6" s="239" t="s">
        <v>269</v>
      </c>
      <c r="O6" s="31" t="s">
        <v>164</v>
      </c>
    </row>
    <row r="7" customHeight="1" spans="1:15">
      <c r="A7" s="79"/>
      <c r="B7" s="79"/>
      <c r="C7" s="79"/>
      <c r="D7" s="79"/>
      <c r="E7" s="79"/>
      <c r="F7" s="33"/>
      <c r="G7" s="231" t="s">
        <v>339</v>
      </c>
      <c r="H7" s="79"/>
      <c r="I7" s="231" t="s">
        <v>340</v>
      </c>
      <c r="J7" s="231" t="s">
        <v>341</v>
      </c>
      <c r="K7" s="240"/>
      <c r="L7" s="241"/>
      <c r="M7" s="242"/>
      <c r="N7" s="242"/>
      <c r="O7" s="33"/>
    </row>
    <row r="8" customHeight="1" spans="1:15">
      <c r="A8" s="14"/>
      <c r="B8" s="15"/>
      <c r="C8" s="138"/>
      <c r="D8" s="14"/>
      <c r="E8" s="16"/>
      <c r="F8" s="232" t="str">
        <f>IF(G8&gt;60,"5年以上",IF(G8&gt;48,"4-5年",IF(G8&gt;36,"3-4年",IF(G8&gt;24,"2-3年",IF(G8&gt;12,"1-2年",IF(G8&gt;6,"1年以内",IF(G8&gt;0,"半年以内",IF(G8=0,""))))))))</f>
        <v/>
      </c>
      <c r="G8" s="233">
        <f>IF(E8=0,0,(#REF!-YEAR($E8))*12+#REF!-MONTH($E8)+(#REF!-DAY($E8))/30)</f>
        <v>0</v>
      </c>
      <c r="H8" s="17"/>
      <c r="I8" s="243"/>
      <c r="J8" s="17"/>
      <c r="K8" s="19"/>
      <c r="L8" s="224"/>
      <c r="M8" s="39" t="str">
        <f t="shared" ref="M8:M28" si="0">IF(L8-K8&lt;&gt;0,L8-K8,IF(K8&lt;&gt;0,0,""))</f>
        <v/>
      </c>
      <c r="N8" s="56" t="str">
        <f t="shared" ref="N8:N28" si="1">IF(K8=0,"",(L8-K8)/K8*100)</f>
        <v/>
      </c>
      <c r="O8" s="15"/>
    </row>
    <row r="9" customHeight="1" spans="1:15">
      <c r="A9" s="14"/>
      <c r="B9" s="15"/>
      <c r="C9" s="138"/>
      <c r="D9" s="14"/>
      <c r="E9" s="16"/>
      <c r="F9" s="232" t="str">
        <f t="shared" ref="F9:F25" si="2">IF(G9&gt;60,"5年以上",IF(G9&gt;48,"4-5年",IF(G9&gt;36,"3-4年",IF(G9&gt;24,"2-3年",IF(G9&gt;12,"1-2年",IF(G9&gt;6,"1年以内",IF(G9&gt;0,"半年以内",IF(G9=0,""))))))))</f>
        <v/>
      </c>
      <c r="G9" s="233">
        <f>IF(E9=0,0,(#REF!-YEAR($E9))*12+#REF!-MONTH($E9)+(#REF!-DAY($E9))/30)</f>
        <v>0</v>
      </c>
      <c r="H9" s="17"/>
      <c r="I9" s="243"/>
      <c r="J9" s="17"/>
      <c r="K9" s="19"/>
      <c r="L9" s="224"/>
      <c r="M9" s="39" t="str">
        <f t="shared" si="0"/>
        <v/>
      </c>
      <c r="N9" s="56" t="str">
        <f t="shared" si="1"/>
        <v/>
      </c>
      <c r="O9" s="15"/>
    </row>
    <row r="10" customHeight="1" spans="1:15">
      <c r="A10" s="14"/>
      <c r="B10" s="15"/>
      <c r="C10" s="138"/>
      <c r="D10" s="14"/>
      <c r="E10" s="16"/>
      <c r="F10" s="232" t="str">
        <f t="shared" si="2"/>
        <v/>
      </c>
      <c r="G10" s="233">
        <f>IF(E10=0,0,(#REF!-YEAR($E10))*12+#REF!-MONTH($E10)+(#REF!-DAY($E10))/30)</f>
        <v>0</v>
      </c>
      <c r="H10" s="17"/>
      <c r="I10" s="243"/>
      <c r="J10" s="17"/>
      <c r="K10" s="19"/>
      <c r="L10" s="224"/>
      <c r="M10" s="39" t="str">
        <f t="shared" si="0"/>
        <v/>
      </c>
      <c r="N10" s="56" t="str">
        <f t="shared" si="1"/>
        <v/>
      </c>
      <c r="O10" s="15"/>
    </row>
    <row r="11" customHeight="1" spans="1:15">
      <c r="A11" s="14"/>
      <c r="B11" s="15"/>
      <c r="C11" s="138"/>
      <c r="D11" s="14"/>
      <c r="E11" s="16"/>
      <c r="F11" s="232" t="str">
        <f t="shared" si="2"/>
        <v/>
      </c>
      <c r="G11" s="233">
        <f>IF(E11=0,0,(#REF!-YEAR($E11))*12+#REF!-MONTH($E11)+(#REF!-DAY($E11))/30)</f>
        <v>0</v>
      </c>
      <c r="H11" s="17"/>
      <c r="I11" s="243"/>
      <c r="J11" s="17"/>
      <c r="K11" s="19"/>
      <c r="L11" s="224"/>
      <c r="M11" s="39" t="str">
        <f t="shared" si="0"/>
        <v/>
      </c>
      <c r="N11" s="56" t="str">
        <f t="shared" si="1"/>
        <v/>
      </c>
      <c r="O11" s="15"/>
    </row>
    <row r="12" customHeight="1" spans="1:15">
      <c r="A12" s="14"/>
      <c r="B12" s="15"/>
      <c r="C12" s="138"/>
      <c r="D12" s="14"/>
      <c r="E12" s="16"/>
      <c r="F12" s="232" t="str">
        <f t="shared" si="2"/>
        <v/>
      </c>
      <c r="G12" s="233">
        <f>IF(E12=0,0,(#REF!-YEAR($E12))*12+#REF!-MONTH($E12)+(#REF!-DAY($E12))/30)</f>
        <v>0</v>
      </c>
      <c r="H12" s="17"/>
      <c r="I12" s="243"/>
      <c r="J12" s="17"/>
      <c r="K12" s="19"/>
      <c r="L12" s="224"/>
      <c r="M12" s="39" t="str">
        <f t="shared" si="0"/>
        <v/>
      </c>
      <c r="N12" s="56" t="str">
        <f t="shared" si="1"/>
        <v/>
      </c>
      <c r="O12" s="15"/>
    </row>
    <row r="13" customHeight="1" spans="1:15">
      <c r="A13" s="14"/>
      <c r="B13" s="15"/>
      <c r="C13" s="138"/>
      <c r="D13" s="14"/>
      <c r="E13" s="16"/>
      <c r="F13" s="232" t="str">
        <f t="shared" si="2"/>
        <v/>
      </c>
      <c r="G13" s="233">
        <f>IF(E13=0,0,(#REF!-YEAR($E13))*12+#REF!-MONTH($E13)+(#REF!-DAY($E13))/30)</f>
        <v>0</v>
      </c>
      <c r="H13" s="17"/>
      <c r="I13" s="243"/>
      <c r="J13" s="17"/>
      <c r="K13" s="19"/>
      <c r="L13" s="224"/>
      <c r="M13" s="39" t="str">
        <f t="shared" si="0"/>
        <v/>
      </c>
      <c r="N13" s="56" t="str">
        <f t="shared" si="1"/>
        <v/>
      </c>
      <c r="O13" s="15"/>
    </row>
    <row r="14" customHeight="1" spans="1:15">
      <c r="A14" s="14"/>
      <c r="B14" s="15"/>
      <c r="C14" s="138"/>
      <c r="D14" s="14"/>
      <c r="E14" s="16"/>
      <c r="F14" s="232" t="str">
        <f t="shared" si="2"/>
        <v/>
      </c>
      <c r="G14" s="233">
        <f>IF(E14=0,0,(#REF!-YEAR($E14))*12+#REF!-MONTH($E14)+(#REF!-DAY($E14))/30)</f>
        <v>0</v>
      </c>
      <c r="H14" s="17"/>
      <c r="I14" s="243"/>
      <c r="J14" s="17"/>
      <c r="K14" s="19"/>
      <c r="L14" s="224"/>
      <c r="M14" s="39" t="str">
        <f t="shared" si="0"/>
        <v/>
      </c>
      <c r="N14" s="56" t="str">
        <f t="shared" si="1"/>
        <v/>
      </c>
      <c r="O14" s="15"/>
    </row>
    <row r="15" customHeight="1" spans="1:15">
      <c r="A15" s="14"/>
      <c r="B15" s="15"/>
      <c r="C15" s="138"/>
      <c r="D15" s="14"/>
      <c r="E15" s="16"/>
      <c r="F15" s="232" t="str">
        <f t="shared" si="2"/>
        <v/>
      </c>
      <c r="G15" s="233">
        <f>IF(E15=0,0,(#REF!-YEAR($E15))*12+#REF!-MONTH($E15)+(#REF!-DAY($E15))/30)</f>
        <v>0</v>
      </c>
      <c r="H15" s="17"/>
      <c r="I15" s="243"/>
      <c r="J15" s="17"/>
      <c r="K15" s="19"/>
      <c r="L15" s="224"/>
      <c r="M15" s="39" t="str">
        <f t="shared" si="0"/>
        <v/>
      </c>
      <c r="N15" s="56" t="str">
        <f t="shared" si="1"/>
        <v/>
      </c>
      <c r="O15" s="15"/>
    </row>
    <row r="16" customHeight="1" spans="1:15">
      <c r="A16" s="14"/>
      <c r="B16" s="15"/>
      <c r="C16" s="138"/>
      <c r="D16" s="14"/>
      <c r="E16" s="16"/>
      <c r="F16" s="232" t="str">
        <f t="shared" si="2"/>
        <v/>
      </c>
      <c r="G16" s="233">
        <f>IF(E16=0,0,(#REF!-YEAR($E16))*12+#REF!-MONTH($E16)+(#REF!-DAY($E16))/30)</f>
        <v>0</v>
      </c>
      <c r="H16" s="17"/>
      <c r="I16" s="243"/>
      <c r="J16" s="17"/>
      <c r="K16" s="19"/>
      <c r="L16" s="224"/>
      <c r="M16" s="39" t="str">
        <f t="shared" si="0"/>
        <v/>
      </c>
      <c r="N16" s="56" t="str">
        <f t="shared" si="1"/>
        <v/>
      </c>
      <c r="O16" s="15"/>
    </row>
    <row r="17" customHeight="1" spans="1:15">
      <c r="A17" s="14"/>
      <c r="B17" s="15"/>
      <c r="C17" s="138"/>
      <c r="D17" s="14"/>
      <c r="E17" s="16"/>
      <c r="F17" s="232" t="str">
        <f t="shared" si="2"/>
        <v/>
      </c>
      <c r="G17" s="233">
        <f>IF(E17=0,0,(#REF!-YEAR($E17))*12+#REF!-MONTH($E17)+(#REF!-DAY($E17))/30)</f>
        <v>0</v>
      </c>
      <c r="H17" s="17"/>
      <c r="I17" s="243"/>
      <c r="J17" s="17"/>
      <c r="K17" s="19"/>
      <c r="L17" s="224"/>
      <c r="M17" s="39" t="str">
        <f t="shared" si="0"/>
        <v/>
      </c>
      <c r="N17" s="56" t="str">
        <f t="shared" si="1"/>
        <v/>
      </c>
      <c r="O17" s="15"/>
    </row>
    <row r="18" customHeight="1" spans="1:15">
      <c r="A18" s="14"/>
      <c r="B18" s="15"/>
      <c r="C18" s="138"/>
      <c r="D18" s="14"/>
      <c r="E18" s="16"/>
      <c r="F18" s="232" t="str">
        <f t="shared" si="2"/>
        <v/>
      </c>
      <c r="G18" s="233">
        <f>IF(E18=0,0,(#REF!-YEAR($E18))*12+#REF!-MONTH($E18)+(#REF!-DAY($E18))/30)</f>
        <v>0</v>
      </c>
      <c r="H18" s="17"/>
      <c r="I18" s="243"/>
      <c r="J18" s="17"/>
      <c r="K18" s="19"/>
      <c r="L18" s="224"/>
      <c r="M18" s="39" t="str">
        <f t="shared" si="0"/>
        <v/>
      </c>
      <c r="N18" s="56" t="str">
        <f t="shared" si="1"/>
        <v/>
      </c>
      <c r="O18" s="15"/>
    </row>
    <row r="19" customHeight="1" spans="1:15">
      <c r="A19" s="14"/>
      <c r="B19" s="15"/>
      <c r="C19" s="138"/>
      <c r="D19" s="14"/>
      <c r="E19" s="16"/>
      <c r="F19" s="232" t="str">
        <f t="shared" si="2"/>
        <v/>
      </c>
      <c r="G19" s="233">
        <f>IF(E19=0,0,(#REF!-YEAR($E19))*12+#REF!-MONTH($E19)+(#REF!-DAY($E19))/30)</f>
        <v>0</v>
      </c>
      <c r="H19" s="17"/>
      <c r="I19" s="243"/>
      <c r="J19" s="17"/>
      <c r="K19" s="19"/>
      <c r="L19" s="224"/>
      <c r="M19" s="39" t="str">
        <f t="shared" si="0"/>
        <v/>
      </c>
      <c r="N19" s="56" t="str">
        <f t="shared" si="1"/>
        <v/>
      </c>
      <c r="O19" s="15"/>
    </row>
    <row r="20" customHeight="1" spans="1:15">
      <c r="A20" s="14"/>
      <c r="B20" s="15"/>
      <c r="C20" s="138"/>
      <c r="D20" s="14"/>
      <c r="E20" s="16"/>
      <c r="F20" s="232" t="str">
        <f t="shared" si="2"/>
        <v/>
      </c>
      <c r="G20" s="233">
        <f>IF(E20=0,0,(#REF!-YEAR($E20))*12+#REF!-MONTH($E20)+(#REF!-DAY($E20))/30)</f>
        <v>0</v>
      </c>
      <c r="H20" s="17"/>
      <c r="I20" s="243"/>
      <c r="J20" s="17"/>
      <c r="K20" s="19"/>
      <c r="L20" s="224"/>
      <c r="M20" s="39" t="str">
        <f t="shared" si="0"/>
        <v/>
      </c>
      <c r="N20" s="56" t="str">
        <f t="shared" si="1"/>
        <v/>
      </c>
      <c r="O20" s="15"/>
    </row>
    <row r="21" customHeight="1" spans="1:15">
      <c r="A21" s="14"/>
      <c r="B21" s="15"/>
      <c r="C21" s="138"/>
      <c r="D21" s="14"/>
      <c r="E21" s="16"/>
      <c r="F21" s="232" t="str">
        <f t="shared" si="2"/>
        <v/>
      </c>
      <c r="G21" s="233">
        <f>IF(E21=0,0,(#REF!-YEAR($E21))*12+#REF!-MONTH($E21)+(#REF!-DAY($E21))/30)</f>
        <v>0</v>
      </c>
      <c r="H21" s="17"/>
      <c r="I21" s="243"/>
      <c r="J21" s="17"/>
      <c r="K21" s="19"/>
      <c r="L21" s="224"/>
      <c r="M21" s="39" t="str">
        <f t="shared" si="0"/>
        <v/>
      </c>
      <c r="N21" s="56" t="str">
        <f t="shared" si="1"/>
        <v/>
      </c>
      <c r="O21" s="15"/>
    </row>
    <row r="22" customHeight="1" spans="1:15">
      <c r="A22" s="14"/>
      <c r="B22" s="15"/>
      <c r="C22" s="138"/>
      <c r="D22" s="14"/>
      <c r="E22" s="16"/>
      <c r="F22" s="232" t="str">
        <f t="shared" si="2"/>
        <v/>
      </c>
      <c r="G22" s="233">
        <f>IF(E22=0,0,(#REF!-YEAR($E22))*12+#REF!-MONTH($E22)+(#REF!-DAY($E22))/30)</f>
        <v>0</v>
      </c>
      <c r="H22" s="17"/>
      <c r="I22" s="243"/>
      <c r="J22" s="17"/>
      <c r="K22" s="19"/>
      <c r="L22" s="224"/>
      <c r="M22" s="39" t="str">
        <f t="shared" si="0"/>
        <v/>
      </c>
      <c r="N22" s="56" t="str">
        <f t="shared" si="1"/>
        <v/>
      </c>
      <c r="O22" s="15"/>
    </row>
    <row r="23" customHeight="1" spans="1:15">
      <c r="A23" s="14"/>
      <c r="B23" s="15"/>
      <c r="C23" s="138"/>
      <c r="D23" s="14"/>
      <c r="E23" s="16"/>
      <c r="F23" s="232" t="str">
        <f t="shared" si="2"/>
        <v/>
      </c>
      <c r="G23" s="233">
        <f>IF(E23=0,0,(#REF!-YEAR($E23))*12+#REF!-MONTH($E23)+(#REF!-DAY($E23))/30)</f>
        <v>0</v>
      </c>
      <c r="H23" s="17"/>
      <c r="I23" s="243"/>
      <c r="J23" s="17"/>
      <c r="K23" s="19"/>
      <c r="L23" s="224"/>
      <c r="M23" s="39" t="str">
        <f t="shared" si="0"/>
        <v/>
      </c>
      <c r="N23" s="56" t="str">
        <f t="shared" si="1"/>
        <v/>
      </c>
      <c r="O23" s="15"/>
    </row>
    <row r="24" customHeight="1" spans="1:15">
      <c r="A24" s="14"/>
      <c r="B24" s="15"/>
      <c r="C24" s="138"/>
      <c r="D24" s="14"/>
      <c r="E24" s="16"/>
      <c r="F24" s="232" t="str">
        <f t="shared" si="2"/>
        <v/>
      </c>
      <c r="G24" s="233">
        <f>IF(E24=0,0,(#REF!-YEAR($E24))*12+#REF!-MONTH($E24)+(#REF!-DAY($E24))/30)</f>
        <v>0</v>
      </c>
      <c r="H24" s="17"/>
      <c r="I24" s="243"/>
      <c r="J24" s="17"/>
      <c r="K24" s="19"/>
      <c r="L24" s="224"/>
      <c r="M24" s="39" t="str">
        <f t="shared" si="0"/>
        <v/>
      </c>
      <c r="N24" s="56" t="str">
        <f t="shared" si="1"/>
        <v/>
      </c>
      <c r="O24" s="15"/>
    </row>
    <row r="25" customHeight="1" spans="1:15">
      <c r="A25" s="14"/>
      <c r="B25" s="15"/>
      <c r="C25" s="138"/>
      <c r="D25" s="14"/>
      <c r="E25" s="16"/>
      <c r="F25" s="232" t="str">
        <f t="shared" si="2"/>
        <v/>
      </c>
      <c r="G25" s="233">
        <f>IF(E25=0,0,(#REF!-YEAR($E25))*12+#REF!-MONTH($E25)+(#REF!-DAY($E25))/30)</f>
        <v>0</v>
      </c>
      <c r="H25" s="17"/>
      <c r="I25" s="243"/>
      <c r="J25" s="17"/>
      <c r="K25" s="19"/>
      <c r="L25" s="224"/>
      <c r="M25" s="39" t="str">
        <f t="shared" si="0"/>
        <v/>
      </c>
      <c r="N25" s="56" t="str">
        <f t="shared" si="1"/>
        <v/>
      </c>
      <c r="O25" s="15"/>
    </row>
    <row r="26" customHeight="1" spans="1:15">
      <c r="A26" s="110" t="s">
        <v>329</v>
      </c>
      <c r="B26" s="14"/>
      <c r="C26" s="14"/>
      <c r="D26" s="14"/>
      <c r="E26" s="16"/>
      <c r="F26" s="17"/>
      <c r="G26" s="234"/>
      <c r="H26" s="17">
        <f>SUM(H8:H25)</f>
        <v>0</v>
      </c>
      <c r="I26" s="243"/>
      <c r="J26" s="17"/>
      <c r="K26" s="19">
        <f>SUM(K8:K25)</f>
        <v>0</v>
      </c>
      <c r="L26" s="226">
        <f>SUM(L8:L25)</f>
        <v>0</v>
      </c>
      <c r="M26" s="39" t="str">
        <f t="shared" si="0"/>
        <v/>
      </c>
      <c r="N26" s="56" t="str">
        <f t="shared" si="1"/>
        <v/>
      </c>
      <c r="O26" s="15"/>
    </row>
    <row r="27" customHeight="1" spans="1:15">
      <c r="A27" s="110" t="s">
        <v>614</v>
      </c>
      <c r="B27" s="14"/>
      <c r="C27" s="14"/>
      <c r="D27" s="14"/>
      <c r="E27" s="16"/>
      <c r="F27" s="17"/>
      <c r="G27" s="234"/>
      <c r="H27" s="17"/>
      <c r="I27" s="243"/>
      <c r="J27" s="17"/>
      <c r="K27" s="19"/>
      <c r="L27" s="224"/>
      <c r="M27" s="39" t="str">
        <f t="shared" si="0"/>
        <v/>
      </c>
      <c r="N27" s="56" t="str">
        <f t="shared" si="1"/>
        <v/>
      </c>
      <c r="O27" s="15"/>
    </row>
    <row r="28" customHeight="1" spans="1:15">
      <c r="A28" s="110" t="s">
        <v>343</v>
      </c>
      <c r="B28" s="14"/>
      <c r="C28" s="14"/>
      <c r="D28" s="14"/>
      <c r="E28" s="16"/>
      <c r="F28" s="17"/>
      <c r="G28" s="234"/>
      <c r="H28" s="17">
        <f>H26-H27</f>
        <v>0</v>
      </c>
      <c r="I28" s="243"/>
      <c r="J28" s="17"/>
      <c r="K28" s="19">
        <f>K26-K27</f>
        <v>0</v>
      </c>
      <c r="L28" s="226">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86111111111"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22" t="s">
        <v>197</v>
      </c>
      <c r="I6" s="228" t="s">
        <v>198</v>
      </c>
      <c r="J6" s="228" t="s">
        <v>269</v>
      </c>
      <c r="K6" s="12" t="s">
        <v>164</v>
      </c>
    </row>
    <row r="7" customHeight="1" spans="1:11">
      <c r="A7" s="14"/>
      <c r="B7" s="15"/>
      <c r="C7" s="16"/>
      <c r="D7" s="14"/>
      <c r="E7" s="14"/>
      <c r="F7" s="21"/>
      <c r="G7" s="19"/>
      <c r="H7" s="223"/>
      <c r="I7" s="39" t="str">
        <f>IF(H7-G7&lt;&gt;0,H7-G7,IF(G7&lt;&gt;0,0,""))</f>
        <v/>
      </c>
      <c r="J7" s="56" t="str">
        <f>IF(G7=0,"",(H7-G7)/G7*100)</f>
        <v/>
      </c>
      <c r="K7" s="18"/>
    </row>
    <row r="8" customHeight="1" spans="1:11">
      <c r="A8" s="14"/>
      <c r="B8" s="15"/>
      <c r="C8" s="16"/>
      <c r="D8" s="14"/>
      <c r="E8" s="14"/>
      <c r="F8" s="21"/>
      <c r="G8" s="19"/>
      <c r="H8" s="224"/>
      <c r="I8" s="39" t="str">
        <f t="shared" ref="I8:I28" si="0">IF(H8-G8&lt;&gt;0,H8-G8,IF(G8&lt;&gt;0,0,""))</f>
        <v/>
      </c>
      <c r="J8" s="56" t="str">
        <f t="shared" ref="J8:J28" si="1">IF(G8=0,"",(H8-G8)/G8*100)</f>
        <v/>
      </c>
      <c r="K8" s="18"/>
    </row>
    <row r="9" customHeight="1" spans="1:11">
      <c r="A9" s="14"/>
      <c r="B9" s="15"/>
      <c r="C9" s="16"/>
      <c r="D9" s="14"/>
      <c r="E9" s="14"/>
      <c r="F9" s="21"/>
      <c r="G9" s="19"/>
      <c r="H9" s="224"/>
      <c r="I9" s="39" t="str">
        <f t="shared" si="0"/>
        <v/>
      </c>
      <c r="J9" s="56" t="str">
        <f t="shared" si="1"/>
        <v/>
      </c>
      <c r="K9" s="18"/>
    </row>
    <row r="10" customHeight="1" spans="1:11">
      <c r="A10" s="14"/>
      <c r="B10" s="15"/>
      <c r="C10" s="16"/>
      <c r="D10" s="14"/>
      <c r="E10" s="14"/>
      <c r="F10" s="21"/>
      <c r="G10" s="19"/>
      <c r="H10" s="224"/>
      <c r="I10" s="39" t="str">
        <f t="shared" si="0"/>
        <v/>
      </c>
      <c r="J10" s="56" t="str">
        <f t="shared" si="1"/>
        <v/>
      </c>
      <c r="K10" s="18"/>
    </row>
    <row r="11" customHeight="1" spans="1:11">
      <c r="A11" s="14"/>
      <c r="B11" s="15"/>
      <c r="C11" s="16"/>
      <c r="D11" s="14"/>
      <c r="E11" s="14"/>
      <c r="F11" s="21"/>
      <c r="G11" s="19"/>
      <c r="H11" s="224"/>
      <c r="I11" s="39" t="str">
        <f t="shared" si="0"/>
        <v/>
      </c>
      <c r="J11" s="56" t="str">
        <f t="shared" si="1"/>
        <v/>
      </c>
      <c r="K11" s="18"/>
    </row>
    <row r="12" customHeight="1" spans="1:11">
      <c r="A12" s="14"/>
      <c r="B12" s="15"/>
      <c r="C12" s="16"/>
      <c r="D12" s="14"/>
      <c r="E12" s="14"/>
      <c r="F12" s="21"/>
      <c r="G12" s="19"/>
      <c r="H12" s="224"/>
      <c r="I12" s="39" t="str">
        <f t="shared" si="0"/>
        <v/>
      </c>
      <c r="J12" s="56" t="str">
        <f t="shared" si="1"/>
        <v/>
      </c>
      <c r="K12" s="18"/>
    </row>
    <row r="13" customHeight="1" spans="1:11">
      <c r="A13" s="14"/>
      <c r="B13" s="15"/>
      <c r="C13" s="16"/>
      <c r="D13" s="14"/>
      <c r="E13" s="14"/>
      <c r="F13" s="21"/>
      <c r="G13" s="19"/>
      <c r="H13" s="224"/>
      <c r="I13" s="39" t="str">
        <f t="shared" si="0"/>
        <v/>
      </c>
      <c r="J13" s="56" t="str">
        <f t="shared" si="1"/>
        <v/>
      </c>
      <c r="K13" s="18"/>
    </row>
    <row r="14" customHeight="1" spans="1:11">
      <c r="A14" s="14"/>
      <c r="B14" s="15"/>
      <c r="C14" s="16"/>
      <c r="D14" s="14"/>
      <c r="E14" s="14"/>
      <c r="F14" s="21"/>
      <c r="G14" s="19"/>
      <c r="H14" s="224"/>
      <c r="I14" s="39" t="str">
        <f t="shared" si="0"/>
        <v/>
      </c>
      <c r="J14" s="56" t="str">
        <f t="shared" si="1"/>
        <v/>
      </c>
      <c r="K14" s="18"/>
    </row>
    <row r="15" customHeight="1" spans="1:11">
      <c r="A15" s="14"/>
      <c r="B15" s="15"/>
      <c r="C15" s="16"/>
      <c r="D15" s="14"/>
      <c r="E15" s="14"/>
      <c r="F15" s="21"/>
      <c r="G15" s="19"/>
      <c r="H15" s="224"/>
      <c r="I15" s="39" t="str">
        <f t="shared" si="0"/>
        <v/>
      </c>
      <c r="J15" s="56" t="str">
        <f t="shared" si="1"/>
        <v/>
      </c>
      <c r="K15" s="18"/>
    </row>
    <row r="16" customHeight="1" spans="1:11">
      <c r="A16" s="14"/>
      <c r="B16" s="15"/>
      <c r="C16" s="16"/>
      <c r="D16" s="14"/>
      <c r="E16" s="14"/>
      <c r="F16" s="21"/>
      <c r="G16" s="19"/>
      <c r="H16" s="224"/>
      <c r="I16" s="39" t="str">
        <f t="shared" si="0"/>
        <v/>
      </c>
      <c r="J16" s="56" t="str">
        <f t="shared" si="1"/>
        <v/>
      </c>
      <c r="K16" s="18"/>
    </row>
    <row r="17" customHeight="1" spans="1:11">
      <c r="A17" s="14"/>
      <c r="B17" s="15"/>
      <c r="C17" s="16"/>
      <c r="D17" s="14"/>
      <c r="E17" s="14"/>
      <c r="F17" s="21"/>
      <c r="G17" s="19"/>
      <c r="H17" s="224"/>
      <c r="I17" s="39" t="str">
        <f t="shared" si="0"/>
        <v/>
      </c>
      <c r="J17" s="56" t="str">
        <f t="shared" si="1"/>
        <v/>
      </c>
      <c r="K17" s="18"/>
    </row>
    <row r="18" customHeight="1" spans="1:11">
      <c r="A18" s="14"/>
      <c r="B18" s="15"/>
      <c r="C18" s="16"/>
      <c r="D18" s="14"/>
      <c r="E18" s="14"/>
      <c r="F18" s="21"/>
      <c r="G18" s="19"/>
      <c r="H18" s="224"/>
      <c r="I18" s="39" t="str">
        <f t="shared" si="0"/>
        <v/>
      </c>
      <c r="J18" s="56" t="str">
        <f t="shared" si="1"/>
        <v/>
      </c>
      <c r="K18" s="18"/>
    </row>
    <row r="19" customHeight="1" spans="1:11">
      <c r="A19" s="14"/>
      <c r="B19" s="15"/>
      <c r="C19" s="16"/>
      <c r="D19" s="14"/>
      <c r="E19" s="14"/>
      <c r="F19" s="21"/>
      <c r="G19" s="19"/>
      <c r="H19" s="224"/>
      <c r="I19" s="39" t="str">
        <f t="shared" si="0"/>
        <v/>
      </c>
      <c r="J19" s="56" t="str">
        <f t="shared" si="1"/>
        <v/>
      </c>
      <c r="K19" s="18"/>
    </row>
    <row r="20" customHeight="1" spans="1:11">
      <c r="A20" s="14"/>
      <c r="B20" s="15"/>
      <c r="C20" s="16"/>
      <c r="D20" s="14"/>
      <c r="E20" s="14"/>
      <c r="F20" s="21"/>
      <c r="G20" s="19"/>
      <c r="H20" s="224"/>
      <c r="I20" s="39" t="str">
        <f t="shared" si="0"/>
        <v/>
      </c>
      <c r="J20" s="56" t="str">
        <f t="shared" si="1"/>
        <v/>
      </c>
      <c r="K20" s="18"/>
    </row>
    <row r="21" customHeight="1" spans="1:11">
      <c r="A21" s="14"/>
      <c r="B21" s="15"/>
      <c r="C21" s="16"/>
      <c r="D21" s="14"/>
      <c r="E21" s="14"/>
      <c r="F21" s="21"/>
      <c r="G21" s="19"/>
      <c r="H21" s="224"/>
      <c r="I21" s="39" t="str">
        <f t="shared" si="0"/>
        <v/>
      </c>
      <c r="J21" s="56" t="str">
        <f t="shared" si="1"/>
        <v/>
      </c>
      <c r="K21" s="18"/>
    </row>
    <row r="22" customHeight="1" spans="1:11">
      <c r="A22" s="14"/>
      <c r="B22" s="15"/>
      <c r="C22" s="16"/>
      <c r="D22" s="14"/>
      <c r="E22" s="14"/>
      <c r="F22" s="21"/>
      <c r="G22" s="19"/>
      <c r="H22" s="224"/>
      <c r="I22" s="39" t="str">
        <f t="shared" si="0"/>
        <v/>
      </c>
      <c r="J22" s="56" t="str">
        <f t="shared" si="1"/>
        <v/>
      </c>
      <c r="K22" s="18"/>
    </row>
    <row r="23" customHeight="1" spans="1:11">
      <c r="A23" s="14"/>
      <c r="B23" s="15"/>
      <c r="C23" s="16"/>
      <c r="D23" s="14"/>
      <c r="E23" s="14"/>
      <c r="F23" s="21"/>
      <c r="G23" s="19"/>
      <c r="H23" s="224"/>
      <c r="I23" s="39" t="str">
        <f t="shared" si="0"/>
        <v/>
      </c>
      <c r="J23" s="56" t="str">
        <f t="shared" si="1"/>
        <v/>
      </c>
      <c r="K23" s="18"/>
    </row>
    <row r="24" customHeight="1" spans="1:11">
      <c r="A24" s="14"/>
      <c r="B24" s="15"/>
      <c r="C24" s="16"/>
      <c r="D24" s="14"/>
      <c r="E24" s="14"/>
      <c r="F24" s="21"/>
      <c r="G24" s="19"/>
      <c r="H24" s="224"/>
      <c r="I24" s="39" t="str">
        <f t="shared" si="0"/>
        <v/>
      </c>
      <c r="J24" s="56" t="str">
        <f t="shared" si="1"/>
        <v/>
      </c>
      <c r="K24" s="18"/>
    </row>
    <row r="25" customHeight="1" spans="1:11">
      <c r="A25" s="14"/>
      <c r="B25" s="15"/>
      <c r="C25" s="16"/>
      <c r="D25" s="14"/>
      <c r="E25" s="14"/>
      <c r="F25" s="21"/>
      <c r="G25" s="19"/>
      <c r="H25" s="224"/>
      <c r="I25" s="39" t="str">
        <f t="shared" si="0"/>
        <v/>
      </c>
      <c r="J25" s="56" t="str">
        <f t="shared" si="1"/>
        <v/>
      </c>
      <c r="K25" s="18"/>
    </row>
    <row r="26" customHeight="1" spans="1:11">
      <c r="A26" s="20" t="s">
        <v>329</v>
      </c>
      <c r="B26" s="21"/>
      <c r="C26" s="14"/>
      <c r="D26" s="16"/>
      <c r="E26" s="16"/>
      <c r="F26" s="225"/>
      <c r="G26" s="19">
        <f>SUM(G7:G25)</f>
        <v>0</v>
      </c>
      <c r="H26" s="226">
        <f>SUM(H7:H25)</f>
        <v>0</v>
      </c>
      <c r="I26" s="39" t="str">
        <f t="shared" si="0"/>
        <v/>
      </c>
      <c r="J26" s="56" t="str">
        <f t="shared" si="1"/>
        <v/>
      </c>
      <c r="K26" s="18"/>
    </row>
    <row r="27" customHeight="1" spans="1:11">
      <c r="A27" s="20" t="s">
        <v>619</v>
      </c>
      <c r="B27" s="21"/>
      <c r="C27" s="14"/>
      <c r="D27" s="16"/>
      <c r="E27" s="16"/>
      <c r="F27" s="225"/>
      <c r="G27" s="19"/>
      <c r="H27" s="224"/>
      <c r="I27" s="39" t="str">
        <f t="shared" si="0"/>
        <v/>
      </c>
      <c r="J27" s="56" t="str">
        <f t="shared" si="1"/>
        <v/>
      </c>
      <c r="K27" s="18"/>
    </row>
    <row r="28" customHeight="1" spans="1:11">
      <c r="A28" s="20" t="s">
        <v>343</v>
      </c>
      <c r="B28" s="21"/>
      <c r="C28" s="14"/>
      <c r="D28" s="16"/>
      <c r="E28" s="16"/>
      <c r="F28" s="225"/>
      <c r="G28" s="19">
        <f>G26-G27</f>
        <v>0</v>
      </c>
      <c r="H28" s="226">
        <f>H26-H27</f>
        <v>0</v>
      </c>
      <c r="I28" s="39" t="str">
        <f t="shared" si="0"/>
        <v/>
      </c>
      <c r="J28" s="56" t="str">
        <f t="shared" si="1"/>
        <v/>
      </c>
      <c r="K28" s="18"/>
    </row>
    <row r="29" customHeight="1" spans="1:11">
      <c r="A29" s="22" t="e">
        <f>#REF!&amp;#REF!</f>
        <v>#REF!</v>
      </c>
      <c r="B29" s="9"/>
      <c r="C29" s="227"/>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21"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72222222222"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14"/>
      <c r="E1" s="214"/>
      <c r="F1" s="214"/>
      <c r="G1" s="214"/>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11" t="s">
        <v>634</v>
      </c>
      <c r="C6" s="211" t="s">
        <v>635</v>
      </c>
      <c r="D6" s="206" t="s">
        <v>636</v>
      </c>
      <c r="E6" s="212" t="s">
        <v>637</v>
      </c>
      <c r="F6" s="206" t="s">
        <v>638</v>
      </c>
      <c r="G6" s="206" t="s">
        <v>400</v>
      </c>
      <c r="H6" s="212" t="s">
        <v>639</v>
      </c>
      <c r="I6" s="212" t="s">
        <v>640</v>
      </c>
      <c r="J6" s="212" t="s">
        <v>641</v>
      </c>
      <c r="K6" s="220" t="s">
        <v>196</v>
      </c>
      <c r="L6" s="220"/>
      <c r="M6" s="12" t="s">
        <v>197</v>
      </c>
      <c r="N6" s="12"/>
      <c r="O6" s="12"/>
      <c r="P6" s="57" t="s">
        <v>269</v>
      </c>
      <c r="Q6" s="78" t="s">
        <v>642</v>
      </c>
      <c r="R6" s="57" t="s">
        <v>164</v>
      </c>
    </row>
    <row r="7" ht="18" customHeight="1" spans="1:18">
      <c r="A7" s="107"/>
      <c r="B7" s="211"/>
      <c r="C7" s="211"/>
      <c r="D7" s="207"/>
      <c r="E7" s="212"/>
      <c r="F7" s="207"/>
      <c r="G7" s="207"/>
      <c r="H7" s="212"/>
      <c r="I7" s="212"/>
      <c r="J7" s="212"/>
      <c r="K7" s="32" t="s">
        <v>643</v>
      </c>
      <c r="L7" s="12" t="s">
        <v>644</v>
      </c>
      <c r="M7" s="12" t="s">
        <v>643</v>
      </c>
      <c r="N7" s="12" t="s">
        <v>527</v>
      </c>
      <c r="O7" s="12" t="s">
        <v>644</v>
      </c>
      <c r="P7" s="12"/>
      <c r="Q7" s="79"/>
      <c r="R7" s="12"/>
    </row>
    <row r="8" customHeight="1" spans="1:18">
      <c r="A8" s="14"/>
      <c r="B8" s="15"/>
      <c r="C8" s="15"/>
      <c r="D8" s="204"/>
      <c r="E8" s="204"/>
      <c r="F8" s="215"/>
      <c r="G8" s="210"/>
      <c r="H8" s="204"/>
      <c r="I8" s="204"/>
      <c r="J8" s="204"/>
      <c r="K8" s="19"/>
      <c r="L8" s="17"/>
      <c r="M8" s="17"/>
      <c r="N8" s="105"/>
      <c r="O8" s="17">
        <f>ROUND(M8*N8/100,0)</f>
        <v>0</v>
      </c>
      <c r="P8" s="56" t="str">
        <f>IF(L8=0,"",(O8-L8)/L8*100)</f>
        <v/>
      </c>
      <c r="Q8" s="213" t="str">
        <f>IF(H8=0,"",O8/H8)</f>
        <v/>
      </c>
      <c r="R8" s="15"/>
    </row>
    <row r="9" customHeight="1" spans="1:18">
      <c r="A9" s="14"/>
      <c r="B9" s="15"/>
      <c r="C9" s="15"/>
      <c r="D9" s="204"/>
      <c r="E9" s="204"/>
      <c r="F9" s="215"/>
      <c r="G9" s="210"/>
      <c r="H9" s="204"/>
      <c r="I9" s="204"/>
      <c r="J9" s="204"/>
      <c r="K9" s="19"/>
      <c r="L9" s="17"/>
      <c r="M9" s="17"/>
      <c r="N9" s="105"/>
      <c r="O9" s="17">
        <f t="shared" ref="O9:O25" si="0">ROUND(M9*N9/100,0)</f>
        <v>0</v>
      </c>
      <c r="P9" s="56" t="str">
        <f t="shared" ref="P9:P28" si="1">IF(L9=0,"",(O9-L9)/L9*100)</f>
        <v/>
      </c>
      <c r="Q9" s="213" t="str">
        <f t="shared" ref="Q9:Q25" si="2">IF(H9=0,"",O9/H9)</f>
        <v/>
      </c>
      <c r="R9" s="15"/>
    </row>
    <row r="10" customHeight="1" spans="1:18">
      <c r="A10" s="14"/>
      <c r="B10" s="15"/>
      <c r="C10" s="15"/>
      <c r="D10" s="204"/>
      <c r="E10" s="204"/>
      <c r="F10" s="215"/>
      <c r="G10" s="210"/>
      <c r="H10" s="204"/>
      <c r="I10" s="204"/>
      <c r="J10" s="204"/>
      <c r="K10" s="19"/>
      <c r="L10" s="17"/>
      <c r="M10" s="17"/>
      <c r="N10" s="105"/>
      <c r="O10" s="17">
        <f t="shared" si="0"/>
        <v>0</v>
      </c>
      <c r="P10" s="56" t="str">
        <f t="shared" si="1"/>
        <v/>
      </c>
      <c r="Q10" s="213" t="str">
        <f t="shared" si="2"/>
        <v/>
      </c>
      <c r="R10" s="15"/>
    </row>
    <row r="11" customHeight="1" spans="1:18">
      <c r="A11" s="14"/>
      <c r="B11" s="15"/>
      <c r="C11" s="15"/>
      <c r="D11" s="204"/>
      <c r="E11" s="204"/>
      <c r="F11" s="215"/>
      <c r="G11" s="210"/>
      <c r="H11" s="204"/>
      <c r="I11" s="204"/>
      <c r="J11" s="204"/>
      <c r="K11" s="19"/>
      <c r="L11" s="17"/>
      <c r="M11" s="17"/>
      <c r="N11" s="105"/>
      <c r="O11" s="17">
        <f t="shared" si="0"/>
        <v>0</v>
      </c>
      <c r="P11" s="56" t="str">
        <f t="shared" si="1"/>
        <v/>
      </c>
      <c r="Q11" s="213" t="str">
        <f t="shared" si="2"/>
        <v/>
      </c>
      <c r="R11" s="15"/>
    </row>
    <row r="12" customHeight="1" spans="1:18">
      <c r="A12" s="14"/>
      <c r="B12" s="15"/>
      <c r="C12" s="15"/>
      <c r="D12" s="204"/>
      <c r="E12" s="204"/>
      <c r="F12" s="215"/>
      <c r="G12" s="210"/>
      <c r="H12" s="204"/>
      <c r="I12" s="204"/>
      <c r="J12" s="204"/>
      <c r="K12" s="19"/>
      <c r="L12" s="17"/>
      <c r="M12" s="17"/>
      <c r="N12" s="105"/>
      <c r="O12" s="17">
        <f t="shared" si="0"/>
        <v>0</v>
      </c>
      <c r="P12" s="56" t="str">
        <f t="shared" si="1"/>
        <v/>
      </c>
      <c r="Q12" s="213" t="str">
        <f t="shared" si="2"/>
        <v/>
      </c>
      <c r="R12" s="15"/>
    </row>
    <row r="13" customHeight="1" spans="1:18">
      <c r="A13" s="14"/>
      <c r="B13" s="15"/>
      <c r="C13" s="15"/>
      <c r="D13" s="204"/>
      <c r="E13" s="204"/>
      <c r="F13" s="215"/>
      <c r="G13" s="210"/>
      <c r="H13" s="204"/>
      <c r="I13" s="204"/>
      <c r="J13" s="204"/>
      <c r="K13" s="19"/>
      <c r="L13" s="17"/>
      <c r="M13" s="17"/>
      <c r="N13" s="105"/>
      <c r="O13" s="17">
        <f t="shared" si="0"/>
        <v>0</v>
      </c>
      <c r="P13" s="56" t="str">
        <f t="shared" si="1"/>
        <v/>
      </c>
      <c r="Q13" s="213" t="str">
        <f t="shared" si="2"/>
        <v/>
      </c>
      <c r="R13" s="15"/>
    </row>
    <row r="14" customHeight="1" spans="1:18">
      <c r="A14" s="14"/>
      <c r="B14" s="15"/>
      <c r="C14" s="15"/>
      <c r="D14" s="204"/>
      <c r="E14" s="204"/>
      <c r="F14" s="215"/>
      <c r="G14" s="210"/>
      <c r="H14" s="204"/>
      <c r="I14" s="204"/>
      <c r="J14" s="204"/>
      <c r="K14" s="19"/>
      <c r="L14" s="17"/>
      <c r="M14" s="17"/>
      <c r="N14" s="105"/>
      <c r="O14" s="17">
        <f t="shared" si="0"/>
        <v>0</v>
      </c>
      <c r="P14" s="56" t="str">
        <f t="shared" si="1"/>
        <v/>
      </c>
      <c r="Q14" s="213" t="str">
        <f t="shared" si="2"/>
        <v/>
      </c>
      <c r="R14" s="15"/>
    </row>
    <row r="15" customHeight="1" spans="1:18">
      <c r="A15" s="14"/>
      <c r="B15" s="15"/>
      <c r="C15" s="15"/>
      <c r="D15" s="204"/>
      <c r="E15" s="204"/>
      <c r="F15" s="215"/>
      <c r="G15" s="210"/>
      <c r="H15" s="204"/>
      <c r="I15" s="204"/>
      <c r="J15" s="204"/>
      <c r="K15" s="19"/>
      <c r="L15" s="17"/>
      <c r="M15" s="17"/>
      <c r="N15" s="105"/>
      <c r="O15" s="17">
        <f t="shared" si="0"/>
        <v>0</v>
      </c>
      <c r="P15" s="56" t="str">
        <f t="shared" si="1"/>
        <v/>
      </c>
      <c r="Q15" s="213" t="str">
        <f t="shared" si="2"/>
        <v/>
      </c>
      <c r="R15" s="15"/>
    </row>
    <row r="16" customHeight="1" spans="1:18">
      <c r="A16" s="14"/>
      <c r="B16" s="15"/>
      <c r="C16" s="15"/>
      <c r="D16" s="204"/>
      <c r="E16" s="204"/>
      <c r="F16" s="215"/>
      <c r="G16" s="210"/>
      <c r="H16" s="204"/>
      <c r="I16" s="204"/>
      <c r="J16" s="204"/>
      <c r="K16" s="19"/>
      <c r="L16" s="17"/>
      <c r="M16" s="17"/>
      <c r="N16" s="105"/>
      <c r="O16" s="17">
        <f t="shared" si="0"/>
        <v>0</v>
      </c>
      <c r="P16" s="56" t="str">
        <f t="shared" si="1"/>
        <v/>
      </c>
      <c r="Q16" s="213" t="str">
        <f t="shared" si="2"/>
        <v/>
      </c>
      <c r="R16" s="15"/>
    </row>
    <row r="17" customHeight="1" spans="1:18">
      <c r="A17" s="14"/>
      <c r="B17" s="15"/>
      <c r="C17" s="15"/>
      <c r="D17" s="204"/>
      <c r="E17" s="204"/>
      <c r="F17" s="215"/>
      <c r="G17" s="210"/>
      <c r="H17" s="204"/>
      <c r="I17" s="204"/>
      <c r="J17" s="204"/>
      <c r="K17" s="19"/>
      <c r="L17" s="17"/>
      <c r="M17" s="17"/>
      <c r="N17" s="105"/>
      <c r="O17" s="17">
        <f t="shared" si="0"/>
        <v>0</v>
      </c>
      <c r="P17" s="56" t="str">
        <f t="shared" si="1"/>
        <v/>
      </c>
      <c r="Q17" s="213" t="str">
        <f t="shared" si="2"/>
        <v/>
      </c>
      <c r="R17" s="15"/>
    </row>
    <row r="18" customHeight="1" spans="1:18">
      <c r="A18" s="14"/>
      <c r="B18" s="15"/>
      <c r="C18" s="15"/>
      <c r="D18" s="204"/>
      <c r="E18" s="204"/>
      <c r="F18" s="215"/>
      <c r="G18" s="210"/>
      <c r="H18" s="204"/>
      <c r="I18" s="204"/>
      <c r="J18" s="204"/>
      <c r="K18" s="19"/>
      <c r="L18" s="17"/>
      <c r="M18" s="17"/>
      <c r="N18" s="105"/>
      <c r="O18" s="17">
        <f t="shared" si="0"/>
        <v>0</v>
      </c>
      <c r="P18" s="56" t="str">
        <f t="shared" si="1"/>
        <v/>
      </c>
      <c r="Q18" s="213" t="str">
        <f t="shared" si="2"/>
        <v/>
      </c>
      <c r="R18" s="15"/>
    </row>
    <row r="19" customHeight="1" spans="1:18">
      <c r="A19" s="14"/>
      <c r="B19" s="15"/>
      <c r="C19" s="15"/>
      <c r="D19" s="204"/>
      <c r="E19" s="204"/>
      <c r="F19" s="215"/>
      <c r="G19" s="210"/>
      <c r="H19" s="204"/>
      <c r="I19" s="204"/>
      <c r="J19" s="204"/>
      <c r="K19" s="19"/>
      <c r="L19" s="17"/>
      <c r="M19" s="17"/>
      <c r="N19" s="105"/>
      <c r="O19" s="17">
        <f t="shared" si="0"/>
        <v>0</v>
      </c>
      <c r="P19" s="56" t="str">
        <f t="shared" si="1"/>
        <v/>
      </c>
      <c r="Q19" s="213" t="str">
        <f t="shared" si="2"/>
        <v/>
      </c>
      <c r="R19" s="15"/>
    </row>
    <row r="20" customHeight="1" spans="1:18">
      <c r="A20" s="14"/>
      <c r="B20" s="15"/>
      <c r="C20" s="15"/>
      <c r="D20" s="204"/>
      <c r="E20" s="204"/>
      <c r="F20" s="215"/>
      <c r="G20" s="210"/>
      <c r="H20" s="204"/>
      <c r="I20" s="204"/>
      <c r="J20" s="204"/>
      <c r="K20" s="19"/>
      <c r="L20" s="17"/>
      <c r="M20" s="17"/>
      <c r="N20" s="105"/>
      <c r="O20" s="17">
        <f t="shared" si="0"/>
        <v>0</v>
      </c>
      <c r="P20" s="56" t="str">
        <f t="shared" si="1"/>
        <v/>
      </c>
      <c r="Q20" s="213" t="str">
        <f t="shared" si="2"/>
        <v/>
      </c>
      <c r="R20" s="15"/>
    </row>
    <row r="21" customHeight="1" spans="1:18">
      <c r="A21" s="14"/>
      <c r="B21" s="15"/>
      <c r="C21" s="15"/>
      <c r="D21" s="204"/>
      <c r="E21" s="204"/>
      <c r="F21" s="215"/>
      <c r="G21" s="210"/>
      <c r="H21" s="204"/>
      <c r="I21" s="204"/>
      <c r="J21" s="204"/>
      <c r="K21" s="19"/>
      <c r="L21" s="17"/>
      <c r="M21" s="17"/>
      <c r="N21" s="105"/>
      <c r="O21" s="17">
        <f t="shared" si="0"/>
        <v>0</v>
      </c>
      <c r="P21" s="56" t="str">
        <f t="shared" si="1"/>
        <v/>
      </c>
      <c r="Q21" s="213" t="str">
        <f t="shared" si="2"/>
        <v/>
      </c>
      <c r="R21" s="15"/>
    </row>
    <row r="22" customHeight="1" spans="1:18">
      <c r="A22" s="14"/>
      <c r="B22" s="15"/>
      <c r="C22" s="15"/>
      <c r="D22" s="204"/>
      <c r="E22" s="204"/>
      <c r="F22" s="215"/>
      <c r="G22" s="210"/>
      <c r="H22" s="204"/>
      <c r="I22" s="204"/>
      <c r="J22" s="204"/>
      <c r="K22" s="19"/>
      <c r="L22" s="17"/>
      <c r="M22" s="17"/>
      <c r="N22" s="105"/>
      <c r="O22" s="17">
        <f t="shared" si="0"/>
        <v>0</v>
      </c>
      <c r="P22" s="56" t="str">
        <f t="shared" si="1"/>
        <v/>
      </c>
      <c r="Q22" s="213" t="str">
        <f t="shared" si="2"/>
        <v/>
      </c>
      <c r="R22" s="15"/>
    </row>
    <row r="23" customHeight="1" spans="1:18">
      <c r="A23" s="14"/>
      <c r="B23" s="15"/>
      <c r="C23" s="15"/>
      <c r="D23" s="204"/>
      <c r="E23" s="204"/>
      <c r="F23" s="215"/>
      <c r="G23" s="210"/>
      <c r="H23" s="204"/>
      <c r="I23" s="204"/>
      <c r="J23" s="204"/>
      <c r="K23" s="19"/>
      <c r="L23" s="17"/>
      <c r="M23" s="17"/>
      <c r="N23" s="105"/>
      <c r="O23" s="17">
        <f t="shared" si="0"/>
        <v>0</v>
      </c>
      <c r="P23" s="56" t="str">
        <f t="shared" si="1"/>
        <v/>
      </c>
      <c r="Q23" s="213" t="str">
        <f t="shared" si="2"/>
        <v/>
      </c>
      <c r="R23" s="15"/>
    </row>
    <row r="24" customHeight="1" spans="1:18">
      <c r="A24" s="14"/>
      <c r="B24" s="15"/>
      <c r="C24" s="15"/>
      <c r="D24" s="204"/>
      <c r="E24" s="204"/>
      <c r="F24" s="215"/>
      <c r="G24" s="210"/>
      <c r="H24" s="204"/>
      <c r="I24" s="204"/>
      <c r="J24" s="204"/>
      <c r="K24" s="19"/>
      <c r="L24" s="17"/>
      <c r="M24" s="17"/>
      <c r="N24" s="105"/>
      <c r="O24" s="17">
        <f t="shared" si="0"/>
        <v>0</v>
      </c>
      <c r="P24" s="56" t="str">
        <f t="shared" si="1"/>
        <v/>
      </c>
      <c r="Q24" s="213" t="str">
        <f t="shared" si="2"/>
        <v/>
      </c>
      <c r="R24" s="15"/>
    </row>
    <row r="25" customHeight="1" spans="1:18">
      <c r="A25" s="14"/>
      <c r="B25" s="15"/>
      <c r="C25" s="15"/>
      <c r="D25" s="204"/>
      <c r="E25" s="204"/>
      <c r="F25" s="215"/>
      <c r="G25" s="210"/>
      <c r="H25" s="204"/>
      <c r="I25" s="204"/>
      <c r="J25" s="204"/>
      <c r="K25" s="19"/>
      <c r="L25" s="17"/>
      <c r="M25" s="17"/>
      <c r="N25" s="105"/>
      <c r="O25" s="17">
        <f t="shared" si="0"/>
        <v>0</v>
      </c>
      <c r="P25" s="56" t="str">
        <f t="shared" si="1"/>
        <v/>
      </c>
      <c r="Q25" s="213" t="str">
        <f t="shared" si="2"/>
        <v/>
      </c>
      <c r="R25" s="15"/>
    </row>
    <row r="26" customHeight="1" spans="1:18">
      <c r="A26" s="110" t="s">
        <v>329</v>
      </c>
      <c r="B26" s="110"/>
      <c r="C26" s="110"/>
      <c r="D26" s="110"/>
      <c r="E26" s="110"/>
      <c r="F26" s="110"/>
      <c r="G26" s="216"/>
      <c r="H26" s="216"/>
      <c r="I26" s="204"/>
      <c r="J26" s="204"/>
      <c r="K26" s="19">
        <f>SUM(K8:K25)</f>
        <v>0</v>
      </c>
      <c r="L26" s="17">
        <f>SUM(L8:L25)</f>
        <v>0</v>
      </c>
      <c r="M26" s="17">
        <f>SUM(M8:M25)</f>
        <v>0</v>
      </c>
      <c r="N26" s="105"/>
      <c r="O26" s="17">
        <f>SUM(O8:O25)</f>
        <v>0</v>
      </c>
      <c r="P26" s="56" t="str">
        <f t="shared" si="1"/>
        <v/>
      </c>
      <c r="Q26" s="213"/>
      <c r="R26" s="15"/>
    </row>
    <row r="27" customHeight="1" spans="1:18">
      <c r="A27" s="110" t="s">
        <v>645</v>
      </c>
      <c r="B27" s="110"/>
      <c r="C27" s="110"/>
      <c r="D27" s="110"/>
      <c r="E27" s="110"/>
      <c r="F27" s="110"/>
      <c r="G27" s="216"/>
      <c r="H27" s="216"/>
      <c r="I27" s="204"/>
      <c r="J27" s="204"/>
      <c r="K27" s="19"/>
      <c r="L27" s="17"/>
      <c r="M27" s="17"/>
      <c r="N27" s="105"/>
      <c r="O27" s="17">
        <v>0</v>
      </c>
      <c r="P27" s="56" t="str">
        <f t="shared" si="1"/>
        <v/>
      </c>
      <c r="Q27" s="213"/>
      <c r="R27" s="15"/>
    </row>
    <row r="28" customHeight="1" spans="1:18">
      <c r="A28" s="110" t="s">
        <v>343</v>
      </c>
      <c r="B28" s="110"/>
      <c r="C28" s="110"/>
      <c r="D28" s="110"/>
      <c r="E28" s="110"/>
      <c r="F28" s="110"/>
      <c r="G28" s="216"/>
      <c r="H28" s="216"/>
      <c r="I28" s="218"/>
      <c r="J28" s="218"/>
      <c r="K28" s="19">
        <f>K26-K27</f>
        <v>0</v>
      </c>
      <c r="L28" s="17">
        <f>L26-L27</f>
        <v>0</v>
      </c>
      <c r="M28" s="17">
        <f>M26-M27</f>
        <v>0</v>
      </c>
      <c r="N28" s="105"/>
      <c r="O28" s="17">
        <f>O26-O27</f>
        <v>0</v>
      </c>
      <c r="P28" s="56" t="str">
        <f t="shared" si="1"/>
        <v/>
      </c>
      <c r="Q28" s="213"/>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361111111111"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14"/>
      <c r="E1" s="214"/>
      <c r="F1" s="214"/>
      <c r="G1" s="214"/>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11" t="s">
        <v>634</v>
      </c>
      <c r="C6" s="211" t="s">
        <v>635</v>
      </c>
      <c r="D6" s="206" t="s">
        <v>636</v>
      </c>
      <c r="E6" s="212" t="s">
        <v>637</v>
      </c>
      <c r="F6" s="206" t="s">
        <v>638</v>
      </c>
      <c r="G6" s="206" t="s">
        <v>400</v>
      </c>
      <c r="H6" s="212" t="s">
        <v>639</v>
      </c>
      <c r="I6" s="212" t="s">
        <v>640</v>
      </c>
      <c r="J6" s="212" t="s">
        <v>648</v>
      </c>
      <c r="K6" s="220" t="s">
        <v>196</v>
      </c>
      <c r="L6" s="12" t="s">
        <v>197</v>
      </c>
      <c r="M6" s="57" t="s">
        <v>198</v>
      </c>
      <c r="N6" s="57" t="s">
        <v>269</v>
      </c>
      <c r="O6" s="57" t="s">
        <v>164</v>
      </c>
    </row>
    <row r="7" ht="18" customHeight="1" spans="1:15">
      <c r="A7" s="107"/>
      <c r="B7" s="211"/>
      <c r="C7" s="211"/>
      <c r="D7" s="206"/>
      <c r="E7" s="212"/>
      <c r="F7" s="206"/>
      <c r="G7" s="206"/>
      <c r="H7" s="212"/>
      <c r="I7" s="212"/>
      <c r="J7" s="212"/>
      <c r="K7" s="220"/>
      <c r="L7" s="12"/>
      <c r="M7" s="39" t="str">
        <f>IF(L7-K7&lt;&gt;0,L7-K7,IF(K7&lt;&gt;0,0,""))</f>
        <v/>
      </c>
      <c r="N7" s="56" t="str">
        <f>IF(K7=0,"",(L7-K7)/K7*100)</f>
        <v/>
      </c>
      <c r="O7" s="57"/>
    </row>
    <row r="8" customHeight="1" spans="1:15">
      <c r="A8" s="14"/>
      <c r="B8" s="15"/>
      <c r="C8" s="15"/>
      <c r="D8" s="204"/>
      <c r="E8" s="204"/>
      <c r="F8" s="215"/>
      <c r="G8" s="210"/>
      <c r="H8" s="204"/>
      <c r="I8" s="204"/>
      <c r="J8" s="204"/>
      <c r="K8" s="19"/>
      <c r="L8" s="17"/>
      <c r="M8" s="39" t="str">
        <f t="shared" ref="M8:M28" si="0">IF(L8-K8&lt;&gt;0,L8-K8,IF(K8&lt;&gt;0,0,""))</f>
        <v/>
      </c>
      <c r="N8" s="56" t="str">
        <f t="shared" ref="N8:N28" si="1">IF(K8=0,"",(L8-K8)/K8*100)</f>
        <v/>
      </c>
      <c r="O8" s="15"/>
    </row>
    <row r="9" customHeight="1" spans="1:15">
      <c r="A9" s="14"/>
      <c r="B9" s="15"/>
      <c r="C9" s="15"/>
      <c r="D9" s="204"/>
      <c r="E9" s="204"/>
      <c r="F9" s="215"/>
      <c r="G9" s="210"/>
      <c r="H9" s="204"/>
      <c r="I9" s="204"/>
      <c r="J9" s="204"/>
      <c r="K9" s="19"/>
      <c r="L9" s="17"/>
      <c r="M9" s="39" t="str">
        <f t="shared" si="0"/>
        <v/>
      </c>
      <c r="N9" s="56" t="str">
        <f t="shared" si="1"/>
        <v/>
      </c>
      <c r="O9" s="15"/>
    </row>
    <row r="10" customHeight="1" spans="1:15">
      <c r="A10" s="14"/>
      <c r="B10" s="15"/>
      <c r="C10" s="15"/>
      <c r="D10" s="204"/>
      <c r="E10" s="204"/>
      <c r="F10" s="215"/>
      <c r="G10" s="210"/>
      <c r="H10" s="204"/>
      <c r="I10" s="204"/>
      <c r="J10" s="204"/>
      <c r="K10" s="19"/>
      <c r="L10" s="17"/>
      <c r="M10" s="39" t="str">
        <f t="shared" si="0"/>
        <v/>
      </c>
      <c r="N10" s="56" t="str">
        <f t="shared" si="1"/>
        <v/>
      </c>
      <c r="O10" s="15"/>
    </row>
    <row r="11" customHeight="1" spans="1:15">
      <c r="A11" s="14"/>
      <c r="B11" s="15"/>
      <c r="C11" s="15"/>
      <c r="D11" s="204"/>
      <c r="E11" s="204"/>
      <c r="F11" s="215"/>
      <c r="G11" s="210"/>
      <c r="H11" s="204"/>
      <c r="I11" s="204"/>
      <c r="J11" s="204"/>
      <c r="K11" s="19"/>
      <c r="L11" s="17"/>
      <c r="M11" s="39" t="str">
        <f t="shared" si="0"/>
        <v/>
      </c>
      <c r="N11" s="56" t="str">
        <f t="shared" si="1"/>
        <v/>
      </c>
      <c r="O11" s="15"/>
    </row>
    <row r="12" customHeight="1" spans="1:15">
      <c r="A12" s="14"/>
      <c r="B12" s="15"/>
      <c r="C12" s="15"/>
      <c r="D12" s="204"/>
      <c r="E12" s="204"/>
      <c r="F12" s="215"/>
      <c r="G12" s="210"/>
      <c r="H12" s="204"/>
      <c r="I12" s="204"/>
      <c r="J12" s="204"/>
      <c r="K12" s="19"/>
      <c r="L12" s="17"/>
      <c r="M12" s="39" t="str">
        <f t="shared" si="0"/>
        <v/>
      </c>
      <c r="N12" s="56" t="str">
        <f t="shared" si="1"/>
        <v/>
      </c>
      <c r="O12" s="15"/>
    </row>
    <row r="13" customHeight="1" spans="1:15">
      <c r="A13" s="14"/>
      <c r="B13" s="15"/>
      <c r="C13" s="15"/>
      <c r="D13" s="204"/>
      <c r="E13" s="204"/>
      <c r="F13" s="215"/>
      <c r="G13" s="210"/>
      <c r="H13" s="204"/>
      <c r="I13" s="204"/>
      <c r="J13" s="204"/>
      <c r="K13" s="19"/>
      <c r="L13" s="17"/>
      <c r="M13" s="39" t="str">
        <f t="shared" si="0"/>
        <v/>
      </c>
      <c r="N13" s="56" t="str">
        <f t="shared" si="1"/>
        <v/>
      </c>
      <c r="O13" s="15"/>
    </row>
    <row r="14" customHeight="1" spans="1:15">
      <c r="A14" s="14"/>
      <c r="B14" s="15"/>
      <c r="C14" s="15"/>
      <c r="D14" s="204"/>
      <c r="E14" s="204"/>
      <c r="F14" s="215"/>
      <c r="G14" s="210"/>
      <c r="H14" s="204"/>
      <c r="I14" s="204"/>
      <c r="J14" s="204"/>
      <c r="K14" s="19"/>
      <c r="L14" s="17"/>
      <c r="M14" s="39" t="str">
        <f t="shared" si="0"/>
        <v/>
      </c>
      <c r="N14" s="56" t="str">
        <f t="shared" si="1"/>
        <v/>
      </c>
      <c r="O14" s="15"/>
    </row>
    <row r="15" customHeight="1" spans="1:15">
      <c r="A15" s="14"/>
      <c r="B15" s="15"/>
      <c r="C15" s="15"/>
      <c r="D15" s="204"/>
      <c r="E15" s="204"/>
      <c r="F15" s="215"/>
      <c r="G15" s="210"/>
      <c r="H15" s="204"/>
      <c r="I15" s="204"/>
      <c r="J15" s="204"/>
      <c r="K15" s="19"/>
      <c r="L15" s="17"/>
      <c r="M15" s="39" t="str">
        <f t="shared" si="0"/>
        <v/>
      </c>
      <c r="N15" s="56" t="str">
        <f t="shared" si="1"/>
        <v/>
      </c>
      <c r="O15" s="15"/>
    </row>
    <row r="16" customHeight="1" spans="1:15">
      <c r="A16" s="14"/>
      <c r="B16" s="15"/>
      <c r="C16" s="15"/>
      <c r="D16" s="204"/>
      <c r="E16" s="204"/>
      <c r="F16" s="215"/>
      <c r="G16" s="210"/>
      <c r="H16" s="204"/>
      <c r="I16" s="204"/>
      <c r="J16" s="204"/>
      <c r="K16" s="19"/>
      <c r="L16" s="17"/>
      <c r="M16" s="39" t="str">
        <f t="shared" si="0"/>
        <v/>
      </c>
      <c r="N16" s="56" t="str">
        <f t="shared" si="1"/>
        <v/>
      </c>
      <c r="O16" s="15"/>
    </row>
    <row r="17" customHeight="1" spans="1:15">
      <c r="A17" s="14"/>
      <c r="B17" s="15"/>
      <c r="C17" s="15"/>
      <c r="D17" s="204"/>
      <c r="E17" s="204"/>
      <c r="F17" s="215"/>
      <c r="G17" s="210"/>
      <c r="H17" s="204"/>
      <c r="I17" s="204"/>
      <c r="J17" s="204"/>
      <c r="K17" s="19"/>
      <c r="L17" s="17"/>
      <c r="M17" s="39" t="str">
        <f t="shared" si="0"/>
        <v/>
      </c>
      <c r="N17" s="56" t="str">
        <f t="shared" si="1"/>
        <v/>
      </c>
      <c r="O17" s="15"/>
    </row>
    <row r="18" customHeight="1" spans="1:15">
      <c r="A18" s="14"/>
      <c r="B18" s="15"/>
      <c r="C18" s="15"/>
      <c r="D18" s="204"/>
      <c r="E18" s="204"/>
      <c r="F18" s="215"/>
      <c r="G18" s="210"/>
      <c r="H18" s="204"/>
      <c r="I18" s="204"/>
      <c r="J18" s="204"/>
      <c r="K18" s="19"/>
      <c r="L18" s="17"/>
      <c r="M18" s="39" t="str">
        <f t="shared" si="0"/>
        <v/>
      </c>
      <c r="N18" s="56" t="str">
        <f t="shared" si="1"/>
        <v/>
      </c>
      <c r="O18" s="15"/>
    </row>
    <row r="19" customHeight="1" spans="1:15">
      <c r="A19" s="14"/>
      <c r="B19" s="15"/>
      <c r="C19" s="15"/>
      <c r="D19" s="204"/>
      <c r="E19" s="204"/>
      <c r="F19" s="215"/>
      <c r="G19" s="210"/>
      <c r="H19" s="204"/>
      <c r="I19" s="204"/>
      <c r="J19" s="204"/>
      <c r="K19" s="19"/>
      <c r="L19" s="17"/>
      <c r="M19" s="39" t="str">
        <f t="shared" si="0"/>
        <v/>
      </c>
      <c r="N19" s="56" t="str">
        <f t="shared" si="1"/>
        <v/>
      </c>
      <c r="O19" s="15"/>
    </row>
    <row r="20" customHeight="1" spans="1:15">
      <c r="A20" s="14"/>
      <c r="B20" s="15"/>
      <c r="C20" s="15"/>
      <c r="D20" s="204"/>
      <c r="E20" s="204"/>
      <c r="F20" s="215"/>
      <c r="G20" s="210"/>
      <c r="H20" s="204"/>
      <c r="I20" s="204"/>
      <c r="J20" s="204"/>
      <c r="K20" s="19"/>
      <c r="L20" s="17"/>
      <c r="M20" s="39" t="str">
        <f t="shared" si="0"/>
        <v/>
      </c>
      <c r="N20" s="56" t="str">
        <f t="shared" si="1"/>
        <v/>
      </c>
      <c r="O20" s="15"/>
    </row>
    <row r="21" customHeight="1" spans="1:15">
      <c r="A21" s="14"/>
      <c r="B21" s="15"/>
      <c r="C21" s="15"/>
      <c r="D21" s="204"/>
      <c r="E21" s="204"/>
      <c r="F21" s="215"/>
      <c r="G21" s="210"/>
      <c r="H21" s="204"/>
      <c r="I21" s="204"/>
      <c r="J21" s="204"/>
      <c r="K21" s="19"/>
      <c r="L21" s="17"/>
      <c r="M21" s="39" t="str">
        <f t="shared" si="0"/>
        <v/>
      </c>
      <c r="N21" s="56" t="str">
        <f t="shared" si="1"/>
        <v/>
      </c>
      <c r="O21" s="15"/>
    </row>
    <row r="22" customHeight="1" spans="1:15">
      <c r="A22" s="14"/>
      <c r="B22" s="15"/>
      <c r="C22" s="15"/>
      <c r="D22" s="204"/>
      <c r="E22" s="204"/>
      <c r="F22" s="215"/>
      <c r="G22" s="210"/>
      <c r="H22" s="204"/>
      <c r="I22" s="204"/>
      <c r="J22" s="204"/>
      <c r="K22" s="19"/>
      <c r="L22" s="17"/>
      <c r="M22" s="39" t="str">
        <f t="shared" si="0"/>
        <v/>
      </c>
      <c r="N22" s="56" t="str">
        <f t="shared" si="1"/>
        <v/>
      </c>
      <c r="O22" s="15"/>
    </row>
    <row r="23" customHeight="1" spans="1:15">
      <c r="A23" s="14"/>
      <c r="B23" s="15"/>
      <c r="C23" s="15"/>
      <c r="D23" s="204"/>
      <c r="E23" s="204"/>
      <c r="F23" s="215"/>
      <c r="G23" s="210"/>
      <c r="H23" s="204"/>
      <c r="I23" s="204"/>
      <c r="J23" s="204"/>
      <c r="K23" s="19"/>
      <c r="L23" s="17"/>
      <c r="M23" s="39" t="str">
        <f t="shared" si="0"/>
        <v/>
      </c>
      <c r="N23" s="56" t="str">
        <f t="shared" si="1"/>
        <v/>
      </c>
      <c r="O23" s="15"/>
    </row>
    <row r="24" customHeight="1" spans="1:15">
      <c r="A24" s="14"/>
      <c r="B24" s="15"/>
      <c r="C24" s="15"/>
      <c r="D24" s="204"/>
      <c r="E24" s="204"/>
      <c r="F24" s="215"/>
      <c r="G24" s="210"/>
      <c r="H24" s="204"/>
      <c r="I24" s="204"/>
      <c r="J24" s="204"/>
      <c r="K24" s="19"/>
      <c r="L24" s="17"/>
      <c r="M24" s="39" t="str">
        <f t="shared" si="0"/>
        <v/>
      </c>
      <c r="N24" s="56" t="str">
        <f t="shared" si="1"/>
        <v/>
      </c>
      <c r="O24" s="15"/>
    </row>
    <row r="25" customHeight="1" spans="1:15">
      <c r="A25" s="14"/>
      <c r="B25" s="15"/>
      <c r="C25" s="15"/>
      <c r="D25" s="204"/>
      <c r="E25" s="204"/>
      <c r="F25" s="215"/>
      <c r="G25" s="210"/>
      <c r="H25" s="204"/>
      <c r="I25" s="204"/>
      <c r="J25" s="204"/>
      <c r="K25" s="19"/>
      <c r="L25" s="17"/>
      <c r="M25" s="39" t="str">
        <f t="shared" si="0"/>
        <v/>
      </c>
      <c r="N25" s="56" t="str">
        <f t="shared" si="1"/>
        <v/>
      </c>
      <c r="O25" s="15"/>
    </row>
    <row r="26" customHeight="1" spans="1:15">
      <c r="A26" s="14"/>
      <c r="B26" s="15"/>
      <c r="C26" s="15"/>
      <c r="D26" s="204"/>
      <c r="E26" s="204"/>
      <c r="F26" s="215"/>
      <c r="G26" s="216"/>
      <c r="H26" s="216"/>
      <c r="I26" s="204"/>
      <c r="J26" s="204"/>
      <c r="K26" s="19"/>
      <c r="L26" s="17"/>
      <c r="M26" s="39" t="str">
        <f t="shared" si="0"/>
        <v/>
      </c>
      <c r="N26" s="56" t="str">
        <f t="shared" si="1"/>
        <v/>
      </c>
      <c r="O26" s="15"/>
    </row>
    <row r="27" customHeight="1" spans="1:15">
      <c r="A27" s="14"/>
      <c r="B27" s="15"/>
      <c r="C27" s="15"/>
      <c r="D27" s="204"/>
      <c r="E27" s="204"/>
      <c r="F27" s="215"/>
      <c r="G27" s="216"/>
      <c r="H27" s="216"/>
      <c r="I27" s="204"/>
      <c r="J27" s="204"/>
      <c r="K27" s="19"/>
      <c r="L27" s="17"/>
      <c r="M27" s="39" t="str">
        <f t="shared" si="0"/>
        <v/>
      </c>
      <c r="N27" s="56" t="str">
        <f t="shared" si="1"/>
        <v/>
      </c>
      <c r="O27" s="15"/>
    </row>
    <row r="28" customHeight="1" spans="1:15">
      <c r="A28" s="110" t="s">
        <v>329</v>
      </c>
      <c r="B28" s="110"/>
      <c r="C28" s="110"/>
      <c r="D28" s="110"/>
      <c r="E28" s="110"/>
      <c r="F28" s="110"/>
      <c r="G28" s="216"/>
      <c r="H28" s="216"/>
      <c r="I28" s="218"/>
      <c r="J28" s="218"/>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361111111111"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14"/>
      <c r="E1" s="214"/>
      <c r="F1" s="214"/>
      <c r="G1" s="214"/>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1" t="s">
        <v>651</v>
      </c>
      <c r="C6" s="211" t="s">
        <v>435</v>
      </c>
      <c r="D6" s="206" t="s">
        <v>636</v>
      </c>
      <c r="E6" s="212" t="s">
        <v>640</v>
      </c>
      <c r="F6" s="206" t="s">
        <v>652</v>
      </c>
      <c r="G6" s="206" t="s">
        <v>653</v>
      </c>
      <c r="H6" s="212" t="s">
        <v>654</v>
      </c>
      <c r="I6" s="212" t="s">
        <v>655</v>
      </c>
      <c r="J6" s="212" t="s">
        <v>656</v>
      </c>
      <c r="K6" s="212" t="s">
        <v>657</v>
      </c>
      <c r="L6" s="212" t="s">
        <v>658</v>
      </c>
      <c r="M6" s="12" t="s">
        <v>196</v>
      </c>
      <c r="N6" s="12" t="s">
        <v>197</v>
      </c>
      <c r="O6" s="57" t="s">
        <v>198</v>
      </c>
      <c r="P6" s="57" t="s">
        <v>269</v>
      </c>
      <c r="Q6" s="57" t="s">
        <v>164</v>
      </c>
    </row>
    <row r="7" ht="18" customHeight="1" spans="1:17">
      <c r="A7" s="107"/>
      <c r="B7" s="211"/>
      <c r="C7" s="211"/>
      <c r="D7" s="206"/>
      <c r="E7" s="212"/>
      <c r="F7" s="206"/>
      <c r="G7" s="206"/>
      <c r="H7" s="212"/>
      <c r="I7" s="104"/>
      <c r="J7" s="212"/>
      <c r="K7" s="212"/>
      <c r="L7" s="212"/>
      <c r="M7" s="12"/>
      <c r="N7" s="12"/>
      <c r="O7" s="39" t="str">
        <f>IF(N7-M7&lt;&gt;0,N7-M7,IF(M7&lt;&gt;0,0,""))</f>
        <v/>
      </c>
      <c r="P7" s="56" t="str">
        <f>IF(M7=0,"",(N7-M7)/M7*100)</f>
        <v/>
      </c>
      <c r="Q7" s="57"/>
    </row>
    <row r="8" customHeight="1" spans="1:17">
      <c r="A8" s="14"/>
      <c r="B8" s="15"/>
      <c r="C8" s="15"/>
      <c r="D8" s="204"/>
      <c r="E8" s="204"/>
      <c r="F8" s="215"/>
      <c r="G8" s="210"/>
      <c r="H8" s="204"/>
      <c r="I8" s="104"/>
      <c r="J8" s="204"/>
      <c r="K8" s="204"/>
      <c r="L8" s="204"/>
      <c r="M8" s="17"/>
      <c r="N8" s="17"/>
      <c r="O8" s="39" t="str">
        <f t="shared" ref="O8:O28" si="0">IF(N8-M8&lt;&gt;0,N8-M8,IF(M8&lt;&gt;0,0,""))</f>
        <v/>
      </c>
      <c r="P8" s="56" t="str">
        <f t="shared" ref="P8:P28" si="1">IF(M8=0,"",(N8-M8)/M8*100)</f>
        <v/>
      </c>
      <c r="Q8" s="15"/>
    </row>
    <row r="9" customHeight="1" spans="1:17">
      <c r="A9" s="14"/>
      <c r="B9" s="15"/>
      <c r="C9" s="15"/>
      <c r="D9" s="204"/>
      <c r="E9" s="204"/>
      <c r="F9" s="215"/>
      <c r="G9" s="210"/>
      <c r="H9" s="204"/>
      <c r="I9" s="104"/>
      <c r="J9" s="204"/>
      <c r="K9" s="204"/>
      <c r="L9" s="204"/>
      <c r="M9" s="17"/>
      <c r="N9" s="17"/>
      <c r="O9" s="39" t="str">
        <f t="shared" si="0"/>
        <v/>
      </c>
      <c r="P9" s="56" t="str">
        <f t="shared" si="1"/>
        <v/>
      </c>
      <c r="Q9" s="15"/>
    </row>
    <row r="10" customHeight="1" spans="1:17">
      <c r="A10" s="14"/>
      <c r="B10" s="15"/>
      <c r="C10" s="15"/>
      <c r="D10" s="204"/>
      <c r="E10" s="204"/>
      <c r="F10" s="215"/>
      <c r="G10" s="210"/>
      <c r="H10" s="204"/>
      <c r="I10" s="104"/>
      <c r="J10" s="204"/>
      <c r="K10" s="204"/>
      <c r="L10" s="204"/>
      <c r="M10" s="17"/>
      <c r="N10" s="17"/>
      <c r="O10" s="39" t="str">
        <f t="shared" si="0"/>
        <v/>
      </c>
      <c r="P10" s="56" t="str">
        <f t="shared" si="1"/>
        <v/>
      </c>
      <c r="Q10" s="15"/>
    </row>
    <row r="11" customHeight="1" spans="1:17">
      <c r="A11" s="14"/>
      <c r="B11" s="15"/>
      <c r="C11" s="15"/>
      <c r="D11" s="204"/>
      <c r="E11" s="204"/>
      <c r="F11" s="215"/>
      <c r="G11" s="210"/>
      <c r="H11" s="204"/>
      <c r="I11" s="104"/>
      <c r="J11" s="204"/>
      <c r="K11" s="204"/>
      <c r="L11" s="204"/>
      <c r="M11" s="17"/>
      <c r="N11" s="17"/>
      <c r="O11" s="39" t="str">
        <f t="shared" si="0"/>
        <v/>
      </c>
      <c r="P11" s="56" t="str">
        <f t="shared" si="1"/>
        <v/>
      </c>
      <c r="Q11" s="15"/>
    </row>
    <row r="12" customHeight="1" spans="1:17">
      <c r="A12" s="14"/>
      <c r="B12" s="15"/>
      <c r="C12" s="15"/>
      <c r="D12" s="204"/>
      <c r="E12" s="204"/>
      <c r="F12" s="215"/>
      <c r="G12" s="210"/>
      <c r="H12" s="204"/>
      <c r="I12" s="104"/>
      <c r="J12" s="204"/>
      <c r="K12" s="204"/>
      <c r="L12" s="204"/>
      <c r="M12" s="17"/>
      <c r="N12" s="17"/>
      <c r="O12" s="39" t="str">
        <f t="shared" si="0"/>
        <v/>
      </c>
      <c r="P12" s="56" t="str">
        <f t="shared" si="1"/>
        <v/>
      </c>
      <c r="Q12" s="15"/>
    </row>
    <row r="13" customHeight="1" spans="1:17">
      <c r="A13" s="14"/>
      <c r="B13" s="15"/>
      <c r="C13" s="15"/>
      <c r="D13" s="204"/>
      <c r="E13" s="204"/>
      <c r="F13" s="215"/>
      <c r="G13" s="210"/>
      <c r="H13" s="204"/>
      <c r="I13" s="104"/>
      <c r="J13" s="204"/>
      <c r="K13" s="204"/>
      <c r="L13" s="204"/>
      <c r="M13" s="17"/>
      <c r="N13" s="17"/>
      <c r="O13" s="39" t="str">
        <f t="shared" si="0"/>
        <v/>
      </c>
      <c r="P13" s="56" t="str">
        <f t="shared" si="1"/>
        <v/>
      </c>
      <c r="Q13" s="15"/>
    </row>
    <row r="14" customHeight="1" spans="1:17">
      <c r="A14" s="14"/>
      <c r="B14" s="15"/>
      <c r="C14" s="15"/>
      <c r="D14" s="204"/>
      <c r="E14" s="204"/>
      <c r="F14" s="215"/>
      <c r="G14" s="210"/>
      <c r="H14" s="204"/>
      <c r="I14" s="104"/>
      <c r="J14" s="204"/>
      <c r="K14" s="204"/>
      <c r="L14" s="204"/>
      <c r="M14" s="17"/>
      <c r="N14" s="17"/>
      <c r="O14" s="39" t="str">
        <f t="shared" si="0"/>
        <v/>
      </c>
      <c r="P14" s="56" t="str">
        <f t="shared" si="1"/>
        <v/>
      </c>
      <c r="Q14" s="15"/>
    </row>
    <row r="15" customHeight="1" spans="1:17">
      <c r="A15" s="14"/>
      <c r="B15" s="15"/>
      <c r="C15" s="15"/>
      <c r="D15" s="204"/>
      <c r="E15" s="204"/>
      <c r="F15" s="215"/>
      <c r="G15" s="210"/>
      <c r="H15" s="204"/>
      <c r="I15" s="104"/>
      <c r="J15" s="204"/>
      <c r="K15" s="217"/>
      <c r="L15" s="217"/>
      <c r="M15" s="19"/>
      <c r="N15" s="17"/>
      <c r="O15" s="39" t="str">
        <f t="shared" si="0"/>
        <v/>
      </c>
      <c r="P15" s="56" t="str">
        <f t="shared" si="1"/>
        <v/>
      </c>
      <c r="Q15" s="15"/>
    </row>
    <row r="16" customHeight="1" spans="1:17">
      <c r="A16" s="14"/>
      <c r="B16" s="15"/>
      <c r="C16" s="15"/>
      <c r="D16" s="204"/>
      <c r="E16" s="204"/>
      <c r="F16" s="215"/>
      <c r="G16" s="210"/>
      <c r="H16" s="204"/>
      <c r="I16" s="104"/>
      <c r="J16" s="204"/>
      <c r="K16" s="217"/>
      <c r="L16" s="217"/>
      <c r="M16" s="19"/>
      <c r="N16" s="17"/>
      <c r="O16" s="39" t="str">
        <f t="shared" si="0"/>
        <v/>
      </c>
      <c r="P16" s="56" t="str">
        <f t="shared" si="1"/>
        <v/>
      </c>
      <c r="Q16" s="15"/>
    </row>
    <row r="17" customHeight="1" spans="1:17">
      <c r="A17" s="14"/>
      <c r="B17" s="15"/>
      <c r="C17" s="15"/>
      <c r="D17" s="204"/>
      <c r="E17" s="204"/>
      <c r="F17" s="215"/>
      <c r="G17" s="210"/>
      <c r="H17" s="204"/>
      <c r="I17" s="104"/>
      <c r="J17" s="204"/>
      <c r="K17" s="217"/>
      <c r="L17" s="217"/>
      <c r="M17" s="19"/>
      <c r="N17" s="17"/>
      <c r="O17" s="39" t="str">
        <f t="shared" si="0"/>
        <v/>
      </c>
      <c r="P17" s="56" t="str">
        <f t="shared" si="1"/>
        <v/>
      </c>
      <c r="Q17" s="15"/>
    </row>
    <row r="18" customHeight="1" spans="1:17">
      <c r="A18" s="14"/>
      <c r="B18" s="15"/>
      <c r="C18" s="15"/>
      <c r="D18" s="204"/>
      <c r="E18" s="204"/>
      <c r="F18" s="215"/>
      <c r="G18" s="210"/>
      <c r="H18" s="204"/>
      <c r="I18" s="104"/>
      <c r="J18" s="204"/>
      <c r="K18" s="217"/>
      <c r="L18" s="217"/>
      <c r="M18" s="19"/>
      <c r="N18" s="17"/>
      <c r="O18" s="39" t="str">
        <f t="shared" si="0"/>
        <v/>
      </c>
      <c r="P18" s="56" t="str">
        <f t="shared" si="1"/>
        <v/>
      </c>
      <c r="Q18" s="15"/>
    </row>
    <row r="19" customHeight="1" spans="1:17">
      <c r="A19" s="14"/>
      <c r="B19" s="15"/>
      <c r="C19" s="15"/>
      <c r="D19" s="204"/>
      <c r="E19" s="204"/>
      <c r="F19" s="215"/>
      <c r="G19" s="210"/>
      <c r="H19" s="204"/>
      <c r="I19" s="104"/>
      <c r="J19" s="204"/>
      <c r="K19" s="217"/>
      <c r="L19" s="217"/>
      <c r="M19" s="19"/>
      <c r="N19" s="17"/>
      <c r="O19" s="39" t="str">
        <f t="shared" si="0"/>
        <v/>
      </c>
      <c r="P19" s="56" t="str">
        <f t="shared" si="1"/>
        <v/>
      </c>
      <c r="Q19" s="15"/>
    </row>
    <row r="20" customHeight="1" spans="1:17">
      <c r="A20" s="14"/>
      <c r="B20" s="15"/>
      <c r="C20" s="15"/>
      <c r="D20" s="204"/>
      <c r="E20" s="204"/>
      <c r="F20" s="215"/>
      <c r="G20" s="210"/>
      <c r="H20" s="204"/>
      <c r="I20" s="104"/>
      <c r="J20" s="204"/>
      <c r="K20" s="217"/>
      <c r="L20" s="217"/>
      <c r="M20" s="19"/>
      <c r="N20" s="17"/>
      <c r="O20" s="39" t="str">
        <f t="shared" si="0"/>
        <v/>
      </c>
      <c r="P20" s="56" t="str">
        <f t="shared" si="1"/>
        <v/>
      </c>
      <c r="Q20" s="15"/>
    </row>
    <row r="21" customHeight="1" spans="1:17">
      <c r="A21" s="14"/>
      <c r="B21" s="15"/>
      <c r="C21" s="15"/>
      <c r="D21" s="204"/>
      <c r="E21" s="204"/>
      <c r="F21" s="215"/>
      <c r="G21" s="210"/>
      <c r="H21" s="204"/>
      <c r="I21" s="104"/>
      <c r="J21" s="204"/>
      <c r="K21" s="217"/>
      <c r="L21" s="217"/>
      <c r="M21" s="19"/>
      <c r="N21" s="17"/>
      <c r="O21" s="39" t="str">
        <f t="shared" si="0"/>
        <v/>
      </c>
      <c r="P21" s="56" t="str">
        <f t="shared" si="1"/>
        <v/>
      </c>
      <c r="Q21" s="15"/>
    </row>
    <row r="22" customHeight="1" spans="1:17">
      <c r="A22" s="14"/>
      <c r="B22" s="15"/>
      <c r="C22" s="15"/>
      <c r="D22" s="204"/>
      <c r="E22" s="204"/>
      <c r="F22" s="215"/>
      <c r="G22" s="210"/>
      <c r="H22" s="204"/>
      <c r="I22" s="104"/>
      <c r="J22" s="204"/>
      <c r="K22" s="217"/>
      <c r="L22" s="217"/>
      <c r="M22" s="19"/>
      <c r="N22" s="17"/>
      <c r="O22" s="39" t="str">
        <f t="shared" si="0"/>
        <v/>
      </c>
      <c r="P22" s="56" t="str">
        <f t="shared" si="1"/>
        <v/>
      </c>
      <c r="Q22" s="15"/>
    </row>
    <row r="23" customHeight="1" spans="1:17">
      <c r="A23" s="14"/>
      <c r="B23" s="15"/>
      <c r="C23" s="15"/>
      <c r="D23" s="204"/>
      <c r="E23" s="204"/>
      <c r="F23" s="215"/>
      <c r="G23" s="210"/>
      <c r="H23" s="204"/>
      <c r="I23" s="104"/>
      <c r="J23" s="204"/>
      <c r="K23" s="217"/>
      <c r="L23" s="217"/>
      <c r="M23" s="19"/>
      <c r="N23" s="17"/>
      <c r="O23" s="39" t="str">
        <f t="shared" si="0"/>
        <v/>
      </c>
      <c r="P23" s="56" t="str">
        <f t="shared" si="1"/>
        <v/>
      </c>
      <c r="Q23" s="15"/>
    </row>
    <row r="24" customHeight="1" spans="1:17">
      <c r="A24" s="14"/>
      <c r="B24" s="15"/>
      <c r="C24" s="15"/>
      <c r="D24" s="204"/>
      <c r="E24" s="204"/>
      <c r="F24" s="215"/>
      <c r="G24" s="210"/>
      <c r="H24" s="204"/>
      <c r="I24" s="104"/>
      <c r="J24" s="204"/>
      <c r="K24" s="217"/>
      <c r="L24" s="217"/>
      <c r="M24" s="19"/>
      <c r="N24" s="17"/>
      <c r="O24" s="39" t="str">
        <f t="shared" si="0"/>
        <v/>
      </c>
      <c r="P24" s="56" t="str">
        <f t="shared" si="1"/>
        <v/>
      </c>
      <c r="Q24" s="15"/>
    </row>
    <row r="25" customHeight="1" spans="1:17">
      <c r="A25" s="14"/>
      <c r="B25" s="15"/>
      <c r="C25" s="15"/>
      <c r="D25" s="204"/>
      <c r="E25" s="204"/>
      <c r="F25" s="215"/>
      <c r="G25" s="210"/>
      <c r="H25" s="204"/>
      <c r="I25" s="104"/>
      <c r="J25" s="204"/>
      <c r="K25" s="217"/>
      <c r="L25" s="217"/>
      <c r="M25" s="19"/>
      <c r="N25" s="17"/>
      <c r="O25" s="39" t="str">
        <f t="shared" si="0"/>
        <v/>
      </c>
      <c r="P25" s="56" t="str">
        <f t="shared" si="1"/>
        <v/>
      </c>
      <c r="Q25" s="15"/>
    </row>
    <row r="26" customHeight="1" spans="1:17">
      <c r="A26" s="110" t="s">
        <v>329</v>
      </c>
      <c r="B26" s="110"/>
      <c r="C26" s="110"/>
      <c r="D26" s="110"/>
      <c r="E26" s="110"/>
      <c r="F26" s="110"/>
      <c r="G26" s="216"/>
      <c r="H26" s="216"/>
      <c r="I26" s="204"/>
      <c r="J26" s="204"/>
      <c r="K26" s="217"/>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16"/>
      <c r="H27" s="216"/>
      <c r="I27" s="204"/>
      <c r="J27" s="204"/>
      <c r="K27" s="217"/>
      <c r="L27" s="217"/>
      <c r="M27" s="17"/>
      <c r="N27" s="17">
        <v>0</v>
      </c>
      <c r="O27" s="39" t="str">
        <f t="shared" si="0"/>
        <v/>
      </c>
      <c r="P27" s="56" t="str">
        <f t="shared" si="1"/>
        <v/>
      </c>
      <c r="Q27" s="15"/>
    </row>
    <row r="28" customHeight="1" spans="1:17">
      <c r="A28" s="110" t="s">
        <v>343</v>
      </c>
      <c r="B28" s="110"/>
      <c r="C28" s="110"/>
      <c r="D28" s="110"/>
      <c r="E28" s="110"/>
      <c r="F28" s="110"/>
      <c r="G28" s="216"/>
      <c r="H28" s="216"/>
      <c r="I28" s="218"/>
      <c r="J28" s="218"/>
      <c r="K28" s="219"/>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361111111111"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14"/>
      <c r="E1" s="214"/>
      <c r="F1" s="214"/>
      <c r="G1" s="214"/>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1" t="s">
        <v>651</v>
      </c>
      <c r="C6" s="211" t="s">
        <v>435</v>
      </c>
      <c r="D6" s="206" t="s">
        <v>636</v>
      </c>
      <c r="E6" s="212" t="s">
        <v>640</v>
      </c>
      <c r="F6" s="206" t="s">
        <v>652</v>
      </c>
      <c r="G6" s="206" t="s">
        <v>653</v>
      </c>
      <c r="H6" s="212" t="s">
        <v>654</v>
      </c>
      <c r="I6" s="212" t="s">
        <v>655</v>
      </c>
      <c r="J6" s="212" t="s">
        <v>656</v>
      </c>
      <c r="K6" s="212" t="s">
        <v>657</v>
      </c>
      <c r="L6" s="212" t="s">
        <v>658</v>
      </c>
      <c r="M6" s="12" t="s">
        <v>196</v>
      </c>
      <c r="N6" s="12" t="s">
        <v>197</v>
      </c>
      <c r="O6" s="57" t="s">
        <v>198</v>
      </c>
      <c r="P6" s="57" t="s">
        <v>269</v>
      </c>
      <c r="Q6" s="57" t="s">
        <v>164</v>
      </c>
    </row>
    <row r="7" ht="18" customHeight="1" spans="1:17">
      <c r="A7" s="107"/>
      <c r="B7" s="211"/>
      <c r="C7" s="211"/>
      <c r="D7" s="206"/>
      <c r="E7" s="212"/>
      <c r="F7" s="206"/>
      <c r="G7" s="206"/>
      <c r="H7" s="212"/>
      <c r="I7" s="104"/>
      <c r="J7" s="212"/>
      <c r="K7" s="212"/>
      <c r="L7" s="212"/>
      <c r="M7" s="12"/>
      <c r="N7" s="12"/>
      <c r="O7" s="39" t="str">
        <f>IF(N7-M7&lt;&gt;0,N7-M7,IF(M7&lt;&gt;0,0,""))</f>
        <v/>
      </c>
      <c r="P7" s="56" t="str">
        <f>IF(M7=0,"",(N7-M7)/M7*100)</f>
        <v/>
      </c>
      <c r="Q7" s="57"/>
    </row>
    <row r="8" customHeight="1" spans="1:17">
      <c r="A8" s="14"/>
      <c r="B8" s="15"/>
      <c r="C8" s="15"/>
      <c r="D8" s="204"/>
      <c r="E8" s="204"/>
      <c r="F8" s="215"/>
      <c r="G8" s="210"/>
      <c r="H8" s="204"/>
      <c r="I8" s="104"/>
      <c r="J8" s="204"/>
      <c r="K8" s="204"/>
      <c r="L8" s="204"/>
      <c r="M8" s="17"/>
      <c r="N8" s="17"/>
      <c r="O8" s="39" t="str">
        <f t="shared" ref="O8:O28" si="0">IF(N8-M8&lt;&gt;0,N8-M8,IF(M8&lt;&gt;0,0,""))</f>
        <v/>
      </c>
      <c r="P8" s="56" t="str">
        <f t="shared" ref="P8:P28" si="1">IF(M8=0,"",(N8-M8)/M8*100)</f>
        <v/>
      </c>
      <c r="Q8" s="15"/>
    </row>
    <row r="9" customHeight="1" spans="1:17">
      <c r="A9" s="14"/>
      <c r="B9" s="15"/>
      <c r="C9" s="15"/>
      <c r="D9" s="204"/>
      <c r="E9" s="204"/>
      <c r="F9" s="215"/>
      <c r="G9" s="210"/>
      <c r="H9" s="204"/>
      <c r="I9" s="104"/>
      <c r="J9" s="204"/>
      <c r="K9" s="204"/>
      <c r="L9" s="204"/>
      <c r="M9" s="17"/>
      <c r="N9" s="17"/>
      <c r="O9" s="39" t="str">
        <f t="shared" si="0"/>
        <v/>
      </c>
      <c r="P9" s="56" t="str">
        <f t="shared" si="1"/>
        <v/>
      </c>
      <c r="Q9" s="15"/>
    </row>
    <row r="10" customHeight="1" spans="1:17">
      <c r="A10" s="14"/>
      <c r="B10" s="15"/>
      <c r="C10" s="15"/>
      <c r="D10" s="204"/>
      <c r="E10" s="204"/>
      <c r="F10" s="215"/>
      <c r="G10" s="210"/>
      <c r="H10" s="204"/>
      <c r="I10" s="104"/>
      <c r="J10" s="204"/>
      <c r="K10" s="204"/>
      <c r="L10" s="204"/>
      <c r="M10" s="17"/>
      <c r="N10" s="17"/>
      <c r="O10" s="39" t="str">
        <f t="shared" si="0"/>
        <v/>
      </c>
      <c r="P10" s="56" t="str">
        <f t="shared" si="1"/>
        <v/>
      </c>
      <c r="Q10" s="15"/>
    </row>
    <row r="11" customHeight="1" spans="1:17">
      <c r="A11" s="14"/>
      <c r="B11" s="15"/>
      <c r="C11" s="15"/>
      <c r="D11" s="204"/>
      <c r="E11" s="204"/>
      <c r="F11" s="215"/>
      <c r="G11" s="210"/>
      <c r="H11" s="204"/>
      <c r="I11" s="104"/>
      <c r="J11" s="204"/>
      <c r="K11" s="204"/>
      <c r="L11" s="204"/>
      <c r="M11" s="17"/>
      <c r="N11" s="17"/>
      <c r="O11" s="39" t="str">
        <f t="shared" si="0"/>
        <v/>
      </c>
      <c r="P11" s="56" t="str">
        <f t="shared" si="1"/>
        <v/>
      </c>
      <c r="Q11" s="15"/>
    </row>
    <row r="12" customHeight="1" spans="1:17">
      <c r="A12" s="14"/>
      <c r="B12" s="15"/>
      <c r="C12" s="15"/>
      <c r="D12" s="204"/>
      <c r="E12" s="204"/>
      <c r="F12" s="215"/>
      <c r="G12" s="210"/>
      <c r="H12" s="204"/>
      <c r="I12" s="104"/>
      <c r="J12" s="204"/>
      <c r="K12" s="204"/>
      <c r="L12" s="204"/>
      <c r="M12" s="17"/>
      <c r="N12" s="17"/>
      <c r="O12" s="39" t="str">
        <f t="shared" si="0"/>
        <v/>
      </c>
      <c r="P12" s="56" t="str">
        <f t="shared" si="1"/>
        <v/>
      </c>
      <c r="Q12" s="15"/>
    </row>
    <row r="13" customHeight="1" spans="1:17">
      <c r="A13" s="14"/>
      <c r="B13" s="15"/>
      <c r="C13" s="15"/>
      <c r="D13" s="204"/>
      <c r="E13" s="204"/>
      <c r="F13" s="215"/>
      <c r="G13" s="210"/>
      <c r="H13" s="204"/>
      <c r="I13" s="104"/>
      <c r="J13" s="204"/>
      <c r="K13" s="204"/>
      <c r="L13" s="204"/>
      <c r="M13" s="17"/>
      <c r="N13" s="17"/>
      <c r="O13" s="39" t="str">
        <f t="shared" si="0"/>
        <v/>
      </c>
      <c r="P13" s="56" t="str">
        <f t="shared" si="1"/>
        <v/>
      </c>
      <c r="Q13" s="15"/>
    </row>
    <row r="14" customHeight="1" spans="1:17">
      <c r="A14" s="14"/>
      <c r="B14" s="15"/>
      <c r="C14" s="15"/>
      <c r="D14" s="204"/>
      <c r="E14" s="204"/>
      <c r="F14" s="215"/>
      <c r="G14" s="210"/>
      <c r="H14" s="204"/>
      <c r="I14" s="104"/>
      <c r="J14" s="204"/>
      <c r="K14" s="204"/>
      <c r="L14" s="204"/>
      <c r="M14" s="17"/>
      <c r="N14" s="17"/>
      <c r="O14" s="39" t="str">
        <f t="shared" si="0"/>
        <v/>
      </c>
      <c r="P14" s="56" t="str">
        <f t="shared" si="1"/>
        <v/>
      </c>
      <c r="Q14" s="15"/>
    </row>
    <row r="15" customHeight="1" spans="1:17">
      <c r="A15" s="14"/>
      <c r="B15" s="15"/>
      <c r="C15" s="15"/>
      <c r="D15" s="204"/>
      <c r="E15" s="204"/>
      <c r="F15" s="215"/>
      <c r="G15" s="210"/>
      <c r="H15" s="204"/>
      <c r="I15" s="104"/>
      <c r="J15" s="204"/>
      <c r="K15" s="217"/>
      <c r="L15" s="217"/>
      <c r="M15" s="19"/>
      <c r="N15" s="17"/>
      <c r="O15" s="39" t="str">
        <f t="shared" si="0"/>
        <v/>
      </c>
      <c r="P15" s="56" t="str">
        <f t="shared" si="1"/>
        <v/>
      </c>
      <c r="Q15" s="15"/>
    </row>
    <row r="16" customHeight="1" spans="1:17">
      <c r="A16" s="14"/>
      <c r="B16" s="15"/>
      <c r="C16" s="15"/>
      <c r="D16" s="204"/>
      <c r="E16" s="204"/>
      <c r="F16" s="215"/>
      <c r="G16" s="210"/>
      <c r="H16" s="204"/>
      <c r="I16" s="104"/>
      <c r="J16" s="204"/>
      <c r="K16" s="217"/>
      <c r="L16" s="217"/>
      <c r="M16" s="19"/>
      <c r="N16" s="17"/>
      <c r="O16" s="39" t="str">
        <f t="shared" si="0"/>
        <v/>
      </c>
      <c r="P16" s="56" t="str">
        <f t="shared" si="1"/>
        <v/>
      </c>
      <c r="Q16" s="15"/>
    </row>
    <row r="17" customHeight="1" spans="1:17">
      <c r="A17" s="14"/>
      <c r="B17" s="15"/>
      <c r="C17" s="15"/>
      <c r="D17" s="204"/>
      <c r="E17" s="204"/>
      <c r="F17" s="215"/>
      <c r="G17" s="210"/>
      <c r="H17" s="204"/>
      <c r="I17" s="104"/>
      <c r="J17" s="204"/>
      <c r="K17" s="217"/>
      <c r="L17" s="217"/>
      <c r="M17" s="19"/>
      <c r="N17" s="17"/>
      <c r="O17" s="39" t="str">
        <f t="shared" si="0"/>
        <v/>
      </c>
      <c r="P17" s="56" t="str">
        <f t="shared" si="1"/>
        <v/>
      </c>
      <c r="Q17" s="15"/>
    </row>
    <row r="18" customHeight="1" spans="1:17">
      <c r="A18" s="14"/>
      <c r="B18" s="15"/>
      <c r="C18" s="15"/>
      <c r="D18" s="204"/>
      <c r="E18" s="204"/>
      <c r="F18" s="215"/>
      <c r="G18" s="210"/>
      <c r="H18" s="204"/>
      <c r="I18" s="104"/>
      <c r="J18" s="204"/>
      <c r="K18" s="217"/>
      <c r="L18" s="217"/>
      <c r="M18" s="19"/>
      <c r="N18" s="17"/>
      <c r="O18" s="39" t="str">
        <f t="shared" si="0"/>
        <v/>
      </c>
      <c r="P18" s="56" t="str">
        <f t="shared" si="1"/>
        <v/>
      </c>
      <c r="Q18" s="15"/>
    </row>
    <row r="19" customHeight="1" spans="1:17">
      <c r="A19" s="14"/>
      <c r="B19" s="15"/>
      <c r="C19" s="15"/>
      <c r="D19" s="204"/>
      <c r="E19" s="204"/>
      <c r="F19" s="215"/>
      <c r="G19" s="210"/>
      <c r="H19" s="204"/>
      <c r="I19" s="104"/>
      <c r="J19" s="204"/>
      <c r="K19" s="217"/>
      <c r="L19" s="217"/>
      <c r="M19" s="19"/>
      <c r="N19" s="17"/>
      <c r="O19" s="39" t="str">
        <f t="shared" si="0"/>
        <v/>
      </c>
      <c r="P19" s="56" t="str">
        <f t="shared" si="1"/>
        <v/>
      </c>
      <c r="Q19" s="15"/>
    </row>
    <row r="20" customHeight="1" spans="1:17">
      <c r="A20" s="14"/>
      <c r="B20" s="15"/>
      <c r="C20" s="15"/>
      <c r="D20" s="204"/>
      <c r="E20" s="204"/>
      <c r="F20" s="215"/>
      <c r="G20" s="210"/>
      <c r="H20" s="204"/>
      <c r="I20" s="104"/>
      <c r="J20" s="204"/>
      <c r="K20" s="217"/>
      <c r="L20" s="217"/>
      <c r="M20" s="19"/>
      <c r="N20" s="17"/>
      <c r="O20" s="39" t="str">
        <f t="shared" si="0"/>
        <v/>
      </c>
      <c r="P20" s="56" t="str">
        <f t="shared" si="1"/>
        <v/>
      </c>
      <c r="Q20" s="15"/>
    </row>
    <row r="21" customHeight="1" spans="1:17">
      <c r="A21" s="14"/>
      <c r="B21" s="15"/>
      <c r="C21" s="15"/>
      <c r="D21" s="204"/>
      <c r="E21" s="204"/>
      <c r="F21" s="215"/>
      <c r="G21" s="210"/>
      <c r="H21" s="204"/>
      <c r="I21" s="104"/>
      <c r="J21" s="204"/>
      <c r="K21" s="217"/>
      <c r="L21" s="217"/>
      <c r="M21" s="19"/>
      <c r="N21" s="17"/>
      <c r="O21" s="39" t="str">
        <f t="shared" si="0"/>
        <v/>
      </c>
      <c r="P21" s="56" t="str">
        <f t="shared" si="1"/>
        <v/>
      </c>
      <c r="Q21" s="15"/>
    </row>
    <row r="22" customHeight="1" spans="1:17">
      <c r="A22" s="14"/>
      <c r="B22" s="15"/>
      <c r="C22" s="15"/>
      <c r="D22" s="204"/>
      <c r="E22" s="204"/>
      <c r="F22" s="215"/>
      <c r="G22" s="210"/>
      <c r="H22" s="204"/>
      <c r="I22" s="104"/>
      <c r="J22" s="204"/>
      <c r="K22" s="217"/>
      <c r="L22" s="217"/>
      <c r="M22" s="19"/>
      <c r="N22" s="17"/>
      <c r="O22" s="39" t="str">
        <f t="shared" si="0"/>
        <v/>
      </c>
      <c r="P22" s="56" t="str">
        <f t="shared" si="1"/>
        <v/>
      </c>
      <c r="Q22" s="15"/>
    </row>
    <row r="23" customHeight="1" spans="1:17">
      <c r="A23" s="14"/>
      <c r="B23" s="15"/>
      <c r="C23" s="15"/>
      <c r="D23" s="204"/>
      <c r="E23" s="204"/>
      <c r="F23" s="215"/>
      <c r="G23" s="210"/>
      <c r="H23" s="204"/>
      <c r="I23" s="104"/>
      <c r="J23" s="204"/>
      <c r="K23" s="217"/>
      <c r="L23" s="217"/>
      <c r="M23" s="19"/>
      <c r="N23" s="17"/>
      <c r="O23" s="39" t="str">
        <f t="shared" si="0"/>
        <v/>
      </c>
      <c r="P23" s="56" t="str">
        <f t="shared" si="1"/>
        <v/>
      </c>
      <c r="Q23" s="15"/>
    </row>
    <row r="24" customHeight="1" spans="1:17">
      <c r="A24" s="14"/>
      <c r="B24" s="15"/>
      <c r="C24" s="15"/>
      <c r="D24" s="204"/>
      <c r="E24" s="204"/>
      <c r="F24" s="215"/>
      <c r="G24" s="210"/>
      <c r="H24" s="204"/>
      <c r="I24" s="104"/>
      <c r="J24" s="204"/>
      <c r="K24" s="217"/>
      <c r="L24" s="217"/>
      <c r="M24" s="19"/>
      <c r="N24" s="17"/>
      <c r="O24" s="39" t="str">
        <f t="shared" si="0"/>
        <v/>
      </c>
      <c r="P24" s="56" t="str">
        <f t="shared" si="1"/>
        <v/>
      </c>
      <c r="Q24" s="15"/>
    </row>
    <row r="25" customHeight="1" spans="1:17">
      <c r="A25" s="14"/>
      <c r="B25" s="15"/>
      <c r="C25" s="15"/>
      <c r="D25" s="204"/>
      <c r="E25" s="204"/>
      <c r="F25" s="215"/>
      <c r="G25" s="210"/>
      <c r="H25" s="204"/>
      <c r="I25" s="104"/>
      <c r="J25" s="204"/>
      <c r="K25" s="217"/>
      <c r="L25" s="217"/>
      <c r="M25" s="19"/>
      <c r="N25" s="17"/>
      <c r="O25" s="39" t="str">
        <f t="shared" si="0"/>
        <v/>
      </c>
      <c r="P25" s="56" t="str">
        <f t="shared" si="1"/>
        <v/>
      </c>
      <c r="Q25" s="15"/>
    </row>
    <row r="26" customHeight="1" spans="1:17">
      <c r="A26" s="14"/>
      <c r="B26" s="15"/>
      <c r="C26" s="15"/>
      <c r="D26" s="204"/>
      <c r="E26" s="204"/>
      <c r="F26" s="215"/>
      <c r="G26" s="216"/>
      <c r="H26" s="216"/>
      <c r="I26" s="104"/>
      <c r="J26" s="204"/>
      <c r="K26" s="217"/>
      <c r="L26" s="17"/>
      <c r="M26" s="17"/>
      <c r="N26" s="17"/>
      <c r="O26" s="39" t="str">
        <f t="shared" si="0"/>
        <v/>
      </c>
      <c r="P26" s="56" t="str">
        <f t="shared" si="1"/>
        <v/>
      </c>
      <c r="Q26" s="15"/>
    </row>
    <row r="27" customHeight="1" spans="1:17">
      <c r="A27" s="14"/>
      <c r="B27" s="15"/>
      <c r="C27" s="15"/>
      <c r="D27" s="204"/>
      <c r="E27" s="204"/>
      <c r="F27" s="215"/>
      <c r="G27" s="216"/>
      <c r="H27" s="216"/>
      <c r="I27" s="104"/>
      <c r="J27" s="204"/>
      <c r="K27" s="217"/>
      <c r="L27" s="217"/>
      <c r="M27" s="17"/>
      <c r="N27" s="17"/>
      <c r="O27" s="39" t="str">
        <f t="shared" si="0"/>
        <v/>
      </c>
      <c r="P27" s="56" t="str">
        <f t="shared" si="1"/>
        <v/>
      </c>
      <c r="Q27" s="15"/>
    </row>
    <row r="28" customHeight="1" spans="1:17">
      <c r="A28" s="110" t="s">
        <v>343</v>
      </c>
      <c r="B28" s="110"/>
      <c r="C28" s="110"/>
      <c r="D28" s="110"/>
      <c r="E28" s="110"/>
      <c r="F28" s="110"/>
      <c r="G28" s="216"/>
      <c r="H28" s="216"/>
      <c r="I28" s="218"/>
      <c r="J28" s="218"/>
      <c r="K28" s="219"/>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861111111111" header="1.02361111111111"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11" t="s">
        <v>634</v>
      </c>
      <c r="C6" s="211" t="s">
        <v>635</v>
      </c>
      <c r="D6" s="206" t="s">
        <v>636</v>
      </c>
      <c r="E6" s="212" t="s">
        <v>637</v>
      </c>
      <c r="F6" s="206" t="s">
        <v>638</v>
      </c>
      <c r="G6" s="206" t="s">
        <v>400</v>
      </c>
      <c r="H6" s="212" t="s">
        <v>639</v>
      </c>
      <c r="I6" s="212" t="s">
        <v>640</v>
      </c>
      <c r="J6" s="212" t="s">
        <v>641</v>
      </c>
      <c r="K6" s="146" t="s">
        <v>196</v>
      </c>
      <c r="L6" s="146"/>
      <c r="M6" s="12" t="s">
        <v>197</v>
      </c>
      <c r="N6" s="12"/>
      <c r="O6" s="12"/>
      <c r="P6" s="57" t="s">
        <v>269</v>
      </c>
      <c r="Q6" s="78" t="s">
        <v>642</v>
      </c>
      <c r="R6" s="57" t="s">
        <v>164</v>
      </c>
    </row>
    <row r="7" ht="24" customHeight="1" spans="1:18">
      <c r="A7" s="126"/>
      <c r="B7" s="211"/>
      <c r="C7" s="211"/>
      <c r="D7" s="207"/>
      <c r="E7" s="212"/>
      <c r="F7" s="207"/>
      <c r="G7" s="207"/>
      <c r="H7" s="212"/>
      <c r="I7" s="212"/>
      <c r="J7" s="212"/>
      <c r="K7" s="147" t="s">
        <v>643</v>
      </c>
      <c r="L7" s="148" t="s">
        <v>644</v>
      </c>
      <c r="M7" s="12" t="s">
        <v>643</v>
      </c>
      <c r="N7" s="12" t="s">
        <v>527</v>
      </c>
      <c r="O7" s="12" t="s">
        <v>644</v>
      </c>
      <c r="P7" s="12"/>
      <c r="Q7" s="79"/>
      <c r="R7" s="12"/>
    </row>
    <row r="8" customHeight="1" spans="1:18">
      <c r="A8" s="14"/>
      <c r="B8" s="15"/>
      <c r="C8" s="15"/>
      <c r="D8" s="15"/>
      <c r="E8" s="15"/>
      <c r="F8" s="15"/>
      <c r="G8" s="210"/>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10"/>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10"/>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10"/>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10"/>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10"/>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10"/>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10"/>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10"/>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10"/>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10"/>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10"/>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10"/>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10"/>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10"/>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10"/>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10"/>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10"/>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13"/>
      <c r="R26" s="15"/>
    </row>
    <row r="27" customHeight="1" spans="1:18">
      <c r="A27" s="110" t="s">
        <v>664</v>
      </c>
      <c r="B27" s="110"/>
      <c r="C27" s="110"/>
      <c r="D27" s="110"/>
      <c r="E27" s="110"/>
      <c r="F27" s="110"/>
      <c r="G27" s="15"/>
      <c r="H27" s="15"/>
      <c r="I27" s="15"/>
      <c r="J27" s="15"/>
      <c r="K27" s="19"/>
      <c r="L27" s="17"/>
      <c r="M27" s="17"/>
      <c r="N27" s="105"/>
      <c r="O27" s="17">
        <v>0</v>
      </c>
      <c r="P27" s="56" t="str">
        <f t="shared" si="1"/>
        <v/>
      </c>
      <c r="Q27" s="213"/>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13"/>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861111111111" header="0.979861111111111" footer="0.309722222222222"/>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06" t="s">
        <v>638</v>
      </c>
      <c r="E6" s="126" t="s">
        <v>669</v>
      </c>
      <c r="F6" s="126" t="s">
        <v>670</v>
      </c>
      <c r="G6" s="126" t="s">
        <v>671</v>
      </c>
      <c r="H6" s="206" t="s">
        <v>400</v>
      </c>
      <c r="I6" s="126" t="s">
        <v>672</v>
      </c>
      <c r="J6" s="145" t="s">
        <v>196</v>
      </c>
      <c r="K6" s="146"/>
      <c r="L6" s="12" t="s">
        <v>197</v>
      </c>
      <c r="M6" s="12"/>
      <c r="N6" s="12"/>
      <c r="O6" s="57" t="s">
        <v>269</v>
      </c>
      <c r="P6" s="205" t="s">
        <v>164</v>
      </c>
    </row>
    <row r="7" ht="24" customHeight="1" spans="1:16">
      <c r="A7" s="133"/>
      <c r="B7" s="133"/>
      <c r="C7" s="133"/>
      <c r="D7" s="207"/>
      <c r="E7" s="126"/>
      <c r="F7" s="126"/>
      <c r="G7" s="126"/>
      <c r="H7" s="207"/>
      <c r="I7" s="126"/>
      <c r="J7" s="147" t="s">
        <v>643</v>
      </c>
      <c r="K7" s="148" t="s">
        <v>644</v>
      </c>
      <c r="L7" s="12" t="s">
        <v>643</v>
      </c>
      <c r="M7" s="12" t="s">
        <v>527</v>
      </c>
      <c r="N7" s="12" t="s">
        <v>644</v>
      </c>
      <c r="O7" s="12"/>
      <c r="P7" s="148"/>
    </row>
    <row r="8" customHeight="1" spans="1:16">
      <c r="A8" s="201"/>
      <c r="B8" s="201"/>
      <c r="C8" s="201"/>
      <c r="D8" s="208"/>
      <c r="E8" s="209"/>
      <c r="F8" s="209"/>
      <c r="G8" s="209"/>
      <c r="H8" s="210"/>
      <c r="I8" s="209"/>
      <c r="J8" s="19"/>
      <c r="K8" s="17"/>
      <c r="L8" s="17"/>
      <c r="M8" s="105"/>
      <c r="N8" s="17">
        <f>ROUND(L8*M8/100,0)</f>
        <v>0</v>
      </c>
      <c r="O8" s="56" t="str">
        <f>IF(K8=0,"",(N8-K8)/K8*100)</f>
        <v/>
      </c>
      <c r="P8" s="15"/>
    </row>
    <row r="9" customHeight="1" spans="1:16">
      <c r="A9" s="14"/>
      <c r="B9" s="15"/>
      <c r="C9" s="14"/>
      <c r="D9" s="204"/>
      <c r="E9" s="16"/>
      <c r="F9" s="16"/>
      <c r="G9" s="14"/>
      <c r="H9" s="210"/>
      <c r="I9" s="14"/>
      <c r="J9" s="19"/>
      <c r="K9" s="17"/>
      <c r="L9" s="17"/>
      <c r="M9" s="105"/>
      <c r="N9" s="17">
        <f t="shared" ref="N9:N25" si="0">ROUND(L9*M9/100,0)</f>
        <v>0</v>
      </c>
      <c r="O9" s="56" t="str">
        <f t="shared" ref="O9:O28" si="1">IF(K9=0,"",(N9-K9)/K9*100)</f>
        <v/>
      </c>
      <c r="P9" s="15"/>
    </row>
    <row r="10" customHeight="1" spans="1:16">
      <c r="A10" s="14"/>
      <c r="B10" s="15"/>
      <c r="C10" s="14"/>
      <c r="D10" s="204"/>
      <c r="E10" s="16"/>
      <c r="F10" s="16"/>
      <c r="G10" s="14"/>
      <c r="H10" s="210"/>
      <c r="I10" s="14"/>
      <c r="J10" s="19"/>
      <c r="K10" s="17"/>
      <c r="L10" s="17"/>
      <c r="M10" s="105"/>
      <c r="N10" s="17">
        <f t="shared" si="0"/>
        <v>0</v>
      </c>
      <c r="O10" s="56" t="str">
        <f t="shared" si="1"/>
        <v/>
      </c>
      <c r="P10" s="15"/>
    </row>
    <row r="11" customHeight="1" spans="1:16">
      <c r="A11" s="14"/>
      <c r="B11" s="15"/>
      <c r="C11" s="14"/>
      <c r="D11" s="204"/>
      <c r="E11" s="16"/>
      <c r="F11" s="16"/>
      <c r="G11" s="14"/>
      <c r="H11" s="210"/>
      <c r="I11" s="14"/>
      <c r="J11" s="19"/>
      <c r="K11" s="17"/>
      <c r="L11" s="17"/>
      <c r="M11" s="105"/>
      <c r="N11" s="17">
        <f t="shared" si="0"/>
        <v>0</v>
      </c>
      <c r="O11" s="56" t="str">
        <f t="shared" si="1"/>
        <v/>
      </c>
      <c r="P11" s="15"/>
    </row>
    <row r="12" customHeight="1" spans="1:16">
      <c r="A12" s="14"/>
      <c r="B12" s="15"/>
      <c r="C12" s="14"/>
      <c r="D12" s="204"/>
      <c r="E12" s="16"/>
      <c r="F12" s="16"/>
      <c r="G12" s="14"/>
      <c r="H12" s="210"/>
      <c r="I12" s="14"/>
      <c r="J12" s="19"/>
      <c r="K12" s="17"/>
      <c r="L12" s="17"/>
      <c r="M12" s="105"/>
      <c r="N12" s="17">
        <f t="shared" si="0"/>
        <v>0</v>
      </c>
      <c r="O12" s="56" t="str">
        <f t="shared" si="1"/>
        <v/>
      </c>
      <c r="P12" s="15"/>
    </row>
    <row r="13" customHeight="1" spans="1:16">
      <c r="A13" s="14"/>
      <c r="B13" s="15"/>
      <c r="C13" s="14"/>
      <c r="D13" s="204"/>
      <c r="E13" s="16"/>
      <c r="F13" s="16"/>
      <c r="G13" s="14"/>
      <c r="H13" s="210"/>
      <c r="I13" s="14"/>
      <c r="J13" s="19"/>
      <c r="K13" s="17"/>
      <c r="L13" s="17"/>
      <c r="M13" s="105"/>
      <c r="N13" s="17">
        <f t="shared" si="0"/>
        <v>0</v>
      </c>
      <c r="O13" s="56" t="str">
        <f t="shared" si="1"/>
        <v/>
      </c>
      <c r="P13" s="15"/>
    </row>
    <row r="14" customHeight="1" spans="1:16">
      <c r="A14" s="14"/>
      <c r="B14" s="15"/>
      <c r="C14" s="14"/>
      <c r="D14" s="204"/>
      <c r="E14" s="16"/>
      <c r="F14" s="16"/>
      <c r="G14" s="14"/>
      <c r="H14" s="210"/>
      <c r="I14" s="14"/>
      <c r="J14" s="19"/>
      <c r="K14" s="17"/>
      <c r="L14" s="17"/>
      <c r="M14" s="105"/>
      <c r="N14" s="17">
        <f t="shared" si="0"/>
        <v>0</v>
      </c>
      <c r="O14" s="56" t="str">
        <f t="shared" si="1"/>
        <v/>
      </c>
      <c r="P14" s="15"/>
    </row>
    <row r="15" customHeight="1" spans="1:16">
      <c r="A15" s="14"/>
      <c r="B15" s="15"/>
      <c r="C15" s="14"/>
      <c r="D15" s="204"/>
      <c r="E15" s="16"/>
      <c r="F15" s="16"/>
      <c r="G15" s="14"/>
      <c r="H15" s="210"/>
      <c r="I15" s="14"/>
      <c r="J15" s="19"/>
      <c r="K15" s="17"/>
      <c r="L15" s="17"/>
      <c r="M15" s="105"/>
      <c r="N15" s="17">
        <f t="shared" si="0"/>
        <v>0</v>
      </c>
      <c r="O15" s="56" t="str">
        <f t="shared" si="1"/>
        <v/>
      </c>
      <c r="P15" s="15"/>
    </row>
    <row r="16" customHeight="1" spans="1:16">
      <c r="A16" s="14"/>
      <c r="B16" s="15"/>
      <c r="C16" s="14"/>
      <c r="D16" s="204"/>
      <c r="E16" s="16"/>
      <c r="F16" s="16"/>
      <c r="G16" s="14"/>
      <c r="H16" s="210"/>
      <c r="I16" s="14"/>
      <c r="J16" s="19"/>
      <c r="K16" s="17"/>
      <c r="L16" s="17"/>
      <c r="M16" s="105"/>
      <c r="N16" s="17">
        <f t="shared" si="0"/>
        <v>0</v>
      </c>
      <c r="O16" s="56" t="str">
        <f t="shared" si="1"/>
        <v/>
      </c>
      <c r="P16" s="15"/>
    </row>
    <row r="17" customHeight="1" spans="1:16">
      <c r="A17" s="14"/>
      <c r="B17" s="15"/>
      <c r="C17" s="14"/>
      <c r="D17" s="204"/>
      <c r="E17" s="16"/>
      <c r="F17" s="16"/>
      <c r="G17" s="14"/>
      <c r="H17" s="210"/>
      <c r="I17" s="14"/>
      <c r="J17" s="19"/>
      <c r="K17" s="17"/>
      <c r="L17" s="17"/>
      <c r="M17" s="105"/>
      <c r="N17" s="17">
        <f t="shared" si="0"/>
        <v>0</v>
      </c>
      <c r="O17" s="56" t="str">
        <f t="shared" si="1"/>
        <v/>
      </c>
      <c r="P17" s="15"/>
    </row>
    <row r="18" customHeight="1" spans="1:16">
      <c r="A18" s="14"/>
      <c r="B18" s="15"/>
      <c r="C18" s="14"/>
      <c r="D18" s="204"/>
      <c r="E18" s="16"/>
      <c r="F18" s="16"/>
      <c r="G18" s="14"/>
      <c r="H18" s="210"/>
      <c r="I18" s="14"/>
      <c r="J18" s="19"/>
      <c r="K18" s="17"/>
      <c r="L18" s="17"/>
      <c r="M18" s="105"/>
      <c r="N18" s="17">
        <f t="shared" si="0"/>
        <v>0</v>
      </c>
      <c r="O18" s="56" t="str">
        <f t="shared" si="1"/>
        <v/>
      </c>
      <c r="P18" s="15"/>
    </row>
    <row r="19" customHeight="1" spans="1:16">
      <c r="A19" s="14"/>
      <c r="B19" s="15"/>
      <c r="C19" s="14"/>
      <c r="D19" s="204"/>
      <c r="E19" s="16"/>
      <c r="F19" s="16"/>
      <c r="G19" s="14"/>
      <c r="H19" s="210"/>
      <c r="I19" s="14"/>
      <c r="J19" s="19"/>
      <c r="K19" s="17"/>
      <c r="L19" s="17"/>
      <c r="M19" s="105"/>
      <c r="N19" s="17">
        <f t="shared" si="0"/>
        <v>0</v>
      </c>
      <c r="O19" s="56" t="str">
        <f t="shared" si="1"/>
        <v/>
      </c>
      <c r="P19" s="15"/>
    </row>
    <row r="20" customHeight="1" spans="1:16">
      <c r="A20" s="14"/>
      <c r="B20" s="15"/>
      <c r="C20" s="14"/>
      <c r="D20" s="204"/>
      <c r="E20" s="16"/>
      <c r="F20" s="16"/>
      <c r="G20" s="14"/>
      <c r="H20" s="210"/>
      <c r="I20" s="14"/>
      <c r="J20" s="19"/>
      <c r="K20" s="17"/>
      <c r="L20" s="17"/>
      <c r="M20" s="105"/>
      <c r="N20" s="17">
        <f t="shared" si="0"/>
        <v>0</v>
      </c>
      <c r="O20" s="56" t="str">
        <f t="shared" si="1"/>
        <v/>
      </c>
      <c r="P20" s="15"/>
    </row>
    <row r="21" customHeight="1" spans="1:16">
      <c r="A21" s="14"/>
      <c r="B21" s="15"/>
      <c r="C21" s="14"/>
      <c r="D21" s="204"/>
      <c r="E21" s="16"/>
      <c r="F21" s="16"/>
      <c r="G21" s="14"/>
      <c r="H21" s="210"/>
      <c r="I21" s="14"/>
      <c r="J21" s="19"/>
      <c r="K21" s="17"/>
      <c r="L21" s="17"/>
      <c r="M21" s="105"/>
      <c r="N21" s="17">
        <f t="shared" si="0"/>
        <v>0</v>
      </c>
      <c r="O21" s="56" t="str">
        <f t="shared" si="1"/>
        <v/>
      </c>
      <c r="P21" s="15"/>
    </row>
    <row r="22" customHeight="1" spans="1:16">
      <c r="A22" s="14"/>
      <c r="B22" s="15"/>
      <c r="C22" s="14"/>
      <c r="D22" s="204"/>
      <c r="E22" s="16"/>
      <c r="F22" s="16"/>
      <c r="G22" s="14"/>
      <c r="H22" s="210"/>
      <c r="I22" s="14"/>
      <c r="J22" s="19"/>
      <c r="K22" s="17"/>
      <c r="L22" s="17"/>
      <c r="M22" s="105"/>
      <c r="N22" s="17">
        <f t="shared" si="0"/>
        <v>0</v>
      </c>
      <c r="O22" s="56" t="str">
        <f t="shared" si="1"/>
        <v/>
      </c>
      <c r="P22" s="15"/>
    </row>
    <row r="23" customHeight="1" spans="1:16">
      <c r="A23" s="14"/>
      <c r="B23" s="15"/>
      <c r="C23" s="14"/>
      <c r="D23" s="204"/>
      <c r="E23" s="16"/>
      <c r="F23" s="16"/>
      <c r="G23" s="14"/>
      <c r="H23" s="210"/>
      <c r="I23" s="14"/>
      <c r="J23" s="19"/>
      <c r="K23" s="17"/>
      <c r="L23" s="17"/>
      <c r="M23" s="105"/>
      <c r="N23" s="17">
        <f t="shared" si="0"/>
        <v>0</v>
      </c>
      <c r="O23" s="56" t="str">
        <f t="shared" si="1"/>
        <v/>
      </c>
      <c r="P23" s="15"/>
    </row>
    <row r="24" customHeight="1" spans="1:16">
      <c r="A24" s="14"/>
      <c r="B24" s="15"/>
      <c r="C24" s="14"/>
      <c r="D24" s="204"/>
      <c r="E24" s="16"/>
      <c r="F24" s="16"/>
      <c r="G24" s="14"/>
      <c r="H24" s="210"/>
      <c r="I24" s="14"/>
      <c r="J24" s="19"/>
      <c r="K24" s="17"/>
      <c r="L24" s="17"/>
      <c r="M24" s="105"/>
      <c r="N24" s="17">
        <f t="shared" si="0"/>
        <v>0</v>
      </c>
      <c r="O24" s="56" t="str">
        <f t="shared" si="1"/>
        <v/>
      </c>
      <c r="P24" s="15"/>
    </row>
    <row r="25" customHeight="1" spans="1:16">
      <c r="A25" s="14"/>
      <c r="B25" s="15"/>
      <c r="C25" s="14"/>
      <c r="D25" s="204"/>
      <c r="E25" s="16"/>
      <c r="F25" s="16"/>
      <c r="G25" s="14"/>
      <c r="H25" s="210"/>
      <c r="I25" s="14"/>
      <c r="J25" s="19"/>
      <c r="K25" s="17"/>
      <c r="L25" s="17"/>
      <c r="M25" s="105"/>
      <c r="N25" s="17">
        <f t="shared" si="0"/>
        <v>0</v>
      </c>
      <c r="O25" s="56" t="str">
        <f t="shared" si="1"/>
        <v/>
      </c>
      <c r="P25" s="15"/>
    </row>
    <row r="26" customHeight="1" spans="1:16">
      <c r="A26" s="110" t="s">
        <v>329</v>
      </c>
      <c r="B26" s="110"/>
      <c r="C26" s="110"/>
      <c r="D26" s="110"/>
      <c r="E26" s="110"/>
      <c r="F26" s="110"/>
      <c r="G26" s="14"/>
      <c r="H26" s="210"/>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10"/>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4583333333333" header="0.984027777777778" footer="0.314583333333333"/>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00"/>
      <c r="H5" s="200"/>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05"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01"/>
      <c r="B8" s="201"/>
      <c r="C8" s="202"/>
      <c r="D8" s="28"/>
      <c r="E8" s="28"/>
      <c r="F8" s="28"/>
      <c r="G8" s="28"/>
      <c r="H8" s="203"/>
      <c r="I8" s="19"/>
      <c r="J8" s="17"/>
      <c r="K8" s="17"/>
      <c r="L8" s="105"/>
      <c r="M8" s="17">
        <f>ROUND(K8*L8/100,0)</f>
        <v>0</v>
      </c>
      <c r="N8" s="56" t="str">
        <f>IF(J8=0,"",(M8-J8)/J8*100)</f>
        <v/>
      </c>
      <c r="O8" s="15"/>
    </row>
    <row r="9" customHeight="1" spans="1:15">
      <c r="A9" s="14"/>
      <c r="B9" s="15"/>
      <c r="C9" s="204"/>
      <c r="D9" s="14"/>
      <c r="E9" s="14"/>
      <c r="F9" s="14"/>
      <c r="G9" s="14"/>
      <c r="H9" s="14"/>
      <c r="I9" s="19"/>
      <c r="J9" s="17"/>
      <c r="K9" s="17"/>
      <c r="L9" s="105"/>
      <c r="M9" s="17">
        <f t="shared" ref="M9:M25" si="0">ROUND(K9*L9/100,0)</f>
        <v>0</v>
      </c>
      <c r="N9" s="56" t="str">
        <f t="shared" ref="N9:N28" si="1">IF(J9=0,"",(M9-J9)/J9*100)</f>
        <v/>
      </c>
      <c r="O9" s="15"/>
    </row>
    <row r="10" customHeight="1" spans="1:15">
      <c r="A10" s="14"/>
      <c r="B10" s="15"/>
      <c r="C10" s="204"/>
      <c r="D10" s="14"/>
      <c r="E10" s="14"/>
      <c r="F10" s="14"/>
      <c r="G10" s="14"/>
      <c r="H10" s="14"/>
      <c r="I10" s="19"/>
      <c r="J10" s="17"/>
      <c r="K10" s="17"/>
      <c r="L10" s="105"/>
      <c r="M10" s="17">
        <f t="shared" si="0"/>
        <v>0</v>
      </c>
      <c r="N10" s="56" t="str">
        <f t="shared" si="1"/>
        <v/>
      </c>
      <c r="O10" s="15"/>
    </row>
    <row r="11" customHeight="1" spans="1:15">
      <c r="A11" s="14"/>
      <c r="B11" s="15"/>
      <c r="C11" s="204"/>
      <c r="D11" s="14"/>
      <c r="E11" s="14"/>
      <c r="F11" s="14"/>
      <c r="G11" s="14"/>
      <c r="H11" s="14"/>
      <c r="I11" s="19"/>
      <c r="J11" s="17"/>
      <c r="K11" s="17"/>
      <c r="L11" s="105"/>
      <c r="M11" s="17">
        <f t="shared" si="0"/>
        <v>0</v>
      </c>
      <c r="N11" s="56" t="str">
        <f t="shared" si="1"/>
        <v/>
      </c>
      <c r="O11" s="15"/>
    </row>
    <row r="12" customHeight="1" spans="1:15">
      <c r="A12" s="14"/>
      <c r="B12" s="15"/>
      <c r="C12" s="204"/>
      <c r="D12" s="14"/>
      <c r="E12" s="14"/>
      <c r="F12" s="14"/>
      <c r="G12" s="14"/>
      <c r="H12" s="14"/>
      <c r="I12" s="19"/>
      <c r="J12" s="17"/>
      <c r="K12" s="17"/>
      <c r="L12" s="105"/>
      <c r="M12" s="17">
        <f t="shared" si="0"/>
        <v>0</v>
      </c>
      <c r="N12" s="56" t="str">
        <f t="shared" si="1"/>
        <v/>
      </c>
      <c r="O12" s="15"/>
    </row>
    <row r="13" customHeight="1" spans="1:15">
      <c r="A13" s="14"/>
      <c r="B13" s="15"/>
      <c r="C13" s="204"/>
      <c r="D13" s="14"/>
      <c r="E13" s="14"/>
      <c r="F13" s="14"/>
      <c r="G13" s="14"/>
      <c r="H13" s="14"/>
      <c r="I13" s="19"/>
      <c r="J13" s="17"/>
      <c r="K13" s="17"/>
      <c r="L13" s="105"/>
      <c r="M13" s="17">
        <f t="shared" si="0"/>
        <v>0</v>
      </c>
      <c r="N13" s="56" t="str">
        <f t="shared" si="1"/>
        <v/>
      </c>
      <c r="O13" s="15"/>
    </row>
    <row r="14" customHeight="1" spans="1:15">
      <c r="A14" s="14"/>
      <c r="B14" s="15"/>
      <c r="C14" s="204"/>
      <c r="D14" s="14"/>
      <c r="E14" s="14"/>
      <c r="F14" s="14"/>
      <c r="G14" s="14"/>
      <c r="H14" s="14"/>
      <c r="I14" s="19"/>
      <c r="J14" s="17"/>
      <c r="K14" s="17"/>
      <c r="L14" s="105"/>
      <c r="M14" s="17">
        <f t="shared" si="0"/>
        <v>0</v>
      </c>
      <c r="N14" s="56" t="str">
        <f t="shared" si="1"/>
        <v/>
      </c>
      <c r="O14" s="15"/>
    </row>
    <row r="15" customHeight="1" spans="1:15">
      <c r="A15" s="14"/>
      <c r="B15" s="15"/>
      <c r="C15" s="204"/>
      <c r="D15" s="14"/>
      <c r="E15" s="14"/>
      <c r="F15" s="14"/>
      <c r="G15" s="14"/>
      <c r="H15" s="14"/>
      <c r="I15" s="19"/>
      <c r="J15" s="17"/>
      <c r="K15" s="17"/>
      <c r="L15" s="105"/>
      <c r="M15" s="17">
        <f t="shared" si="0"/>
        <v>0</v>
      </c>
      <c r="N15" s="56" t="str">
        <f t="shared" si="1"/>
        <v/>
      </c>
      <c r="O15" s="15"/>
    </row>
    <row r="16" customHeight="1" spans="1:15">
      <c r="A16" s="14"/>
      <c r="B16" s="15"/>
      <c r="C16" s="204"/>
      <c r="D16" s="14"/>
      <c r="E16" s="14"/>
      <c r="F16" s="14"/>
      <c r="G16" s="14"/>
      <c r="H16" s="14"/>
      <c r="I16" s="19"/>
      <c r="J16" s="17"/>
      <c r="K16" s="17"/>
      <c r="L16" s="105"/>
      <c r="M16" s="17">
        <f t="shared" si="0"/>
        <v>0</v>
      </c>
      <c r="N16" s="56" t="str">
        <f t="shared" si="1"/>
        <v/>
      </c>
      <c r="O16" s="15"/>
    </row>
    <row r="17" customHeight="1" spans="1:15">
      <c r="A17" s="14"/>
      <c r="B17" s="15"/>
      <c r="C17" s="204"/>
      <c r="D17" s="14"/>
      <c r="E17" s="14"/>
      <c r="F17" s="14"/>
      <c r="G17" s="14"/>
      <c r="H17" s="14"/>
      <c r="I17" s="19"/>
      <c r="J17" s="17"/>
      <c r="K17" s="17"/>
      <c r="L17" s="105"/>
      <c r="M17" s="17">
        <f t="shared" si="0"/>
        <v>0</v>
      </c>
      <c r="N17" s="56" t="str">
        <f t="shared" si="1"/>
        <v/>
      </c>
      <c r="O17" s="15"/>
    </row>
    <row r="18" customHeight="1" spans="1:15">
      <c r="A18" s="14"/>
      <c r="B18" s="15"/>
      <c r="C18" s="204"/>
      <c r="D18" s="14"/>
      <c r="E18" s="14"/>
      <c r="F18" s="14"/>
      <c r="G18" s="14"/>
      <c r="H18" s="14"/>
      <c r="I18" s="19"/>
      <c r="J18" s="17"/>
      <c r="K18" s="17"/>
      <c r="L18" s="105"/>
      <c r="M18" s="17">
        <f t="shared" si="0"/>
        <v>0</v>
      </c>
      <c r="N18" s="56" t="str">
        <f t="shared" si="1"/>
        <v/>
      </c>
      <c r="O18" s="15"/>
    </row>
    <row r="19" customHeight="1" spans="1:15">
      <c r="A19" s="14"/>
      <c r="B19" s="15"/>
      <c r="C19" s="204"/>
      <c r="D19" s="14"/>
      <c r="E19" s="14"/>
      <c r="F19" s="14"/>
      <c r="G19" s="14"/>
      <c r="H19" s="14"/>
      <c r="I19" s="19"/>
      <c r="J19" s="17"/>
      <c r="K19" s="17"/>
      <c r="L19" s="105"/>
      <c r="M19" s="17">
        <f t="shared" si="0"/>
        <v>0</v>
      </c>
      <c r="N19" s="56" t="str">
        <f t="shared" si="1"/>
        <v/>
      </c>
      <c r="O19" s="15"/>
    </row>
    <row r="20" customHeight="1" spans="1:15">
      <c r="A20" s="14"/>
      <c r="B20" s="15"/>
      <c r="C20" s="204"/>
      <c r="D20" s="14"/>
      <c r="E20" s="14"/>
      <c r="F20" s="14"/>
      <c r="G20" s="14"/>
      <c r="H20" s="14"/>
      <c r="I20" s="19"/>
      <c r="J20" s="17"/>
      <c r="K20" s="17"/>
      <c r="L20" s="105"/>
      <c r="M20" s="17">
        <f t="shared" si="0"/>
        <v>0</v>
      </c>
      <c r="N20" s="56" t="str">
        <f t="shared" si="1"/>
        <v/>
      </c>
      <c r="O20" s="15"/>
    </row>
    <row r="21" customHeight="1" spans="1:15">
      <c r="A21" s="14"/>
      <c r="B21" s="15"/>
      <c r="C21" s="204"/>
      <c r="D21" s="14"/>
      <c r="E21" s="14"/>
      <c r="F21" s="14"/>
      <c r="G21" s="14"/>
      <c r="H21" s="14"/>
      <c r="I21" s="19"/>
      <c r="J21" s="17"/>
      <c r="K21" s="17"/>
      <c r="L21" s="105"/>
      <c r="M21" s="17">
        <f t="shared" si="0"/>
        <v>0</v>
      </c>
      <c r="N21" s="56" t="str">
        <f t="shared" si="1"/>
        <v/>
      </c>
      <c r="O21" s="15"/>
    </row>
    <row r="22" customHeight="1" spans="1:15">
      <c r="A22" s="14"/>
      <c r="B22" s="15"/>
      <c r="C22" s="204"/>
      <c r="D22" s="14"/>
      <c r="E22" s="14"/>
      <c r="F22" s="14"/>
      <c r="G22" s="14"/>
      <c r="H22" s="14"/>
      <c r="I22" s="19"/>
      <c r="J22" s="17"/>
      <c r="K22" s="17"/>
      <c r="L22" s="105"/>
      <c r="M22" s="17">
        <f t="shared" si="0"/>
        <v>0</v>
      </c>
      <c r="N22" s="56" t="str">
        <f t="shared" si="1"/>
        <v/>
      </c>
      <c r="O22" s="15"/>
    </row>
    <row r="23" customHeight="1" spans="1:15">
      <c r="A23" s="14"/>
      <c r="B23" s="15"/>
      <c r="C23" s="204"/>
      <c r="D23" s="14"/>
      <c r="E23" s="14"/>
      <c r="F23" s="14"/>
      <c r="G23" s="14"/>
      <c r="H23" s="14"/>
      <c r="I23" s="19"/>
      <c r="J23" s="17"/>
      <c r="K23" s="17"/>
      <c r="L23" s="105"/>
      <c r="M23" s="17">
        <f t="shared" si="0"/>
        <v>0</v>
      </c>
      <c r="N23" s="56" t="str">
        <f t="shared" si="1"/>
        <v/>
      </c>
      <c r="O23" s="15"/>
    </row>
    <row r="24" customHeight="1" spans="1:15">
      <c r="A24" s="14"/>
      <c r="B24" s="15"/>
      <c r="C24" s="204"/>
      <c r="D24" s="14"/>
      <c r="E24" s="14"/>
      <c r="F24" s="14"/>
      <c r="G24" s="14"/>
      <c r="H24" s="14"/>
      <c r="I24" s="19"/>
      <c r="J24" s="17"/>
      <c r="K24" s="17"/>
      <c r="L24" s="105"/>
      <c r="M24" s="17">
        <f t="shared" si="0"/>
        <v>0</v>
      </c>
      <c r="N24" s="56" t="str">
        <f t="shared" si="1"/>
        <v/>
      </c>
      <c r="O24" s="15"/>
    </row>
    <row r="25" customHeight="1" spans="1:15">
      <c r="A25" s="14"/>
      <c r="B25" s="15"/>
      <c r="C25" s="204"/>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361111111111" footer="0.314583333333333"/>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1"/>
  <sheetViews>
    <sheetView tabSelected="1" zoomScale="90" zoomScaleNormal="90" topLeftCell="A2" workbookViewId="0">
      <pane xSplit="4" ySplit="6" topLeftCell="H74" activePane="bottomRight" state="frozen"/>
      <selection/>
      <selection pane="topRight"/>
      <selection pane="bottomLeft"/>
      <selection pane="bottomRight" activeCell="J103" sqref="J103"/>
    </sheetView>
  </sheetViews>
  <sheetFormatPr defaultColWidth="9" defaultRowHeight="10.8"/>
  <cols>
    <col min="1" max="1" width="4.08333333333333" style="152" customWidth="1"/>
    <col min="2" max="2" width="15.5" style="152" customWidth="1"/>
    <col min="3" max="4" width="23.8333333333333" style="152" customWidth="1"/>
    <col min="5" max="5" width="27.25" style="152" customWidth="1"/>
    <col min="6" max="8" width="8" style="152" customWidth="1"/>
    <col min="9" max="9" width="10" style="153" customWidth="1"/>
    <col min="10" max="10" width="9.83333333333333" style="153" customWidth="1"/>
    <col min="11" max="11" width="13.1666666666667" style="153" customWidth="1"/>
    <col min="12" max="12" width="12.4166666666667" style="153" customWidth="1"/>
    <col min="13" max="13" width="15.5833333333333" style="153" customWidth="1"/>
    <col min="14" max="14" width="24.75" style="152" customWidth="1"/>
    <col min="15" max="15" width="17" style="152" customWidth="1"/>
    <col min="16" max="16" width="2.25" style="152" customWidth="1"/>
    <col min="17" max="16384" width="9" style="152"/>
  </cols>
  <sheetData>
    <row r="1" spans="1:15">
      <c r="A1" s="154" t="s">
        <v>126</v>
      </c>
      <c r="B1" s="155" t="s">
        <v>661</v>
      </c>
      <c r="C1" s="156"/>
      <c r="D1" s="156"/>
      <c r="E1" s="156"/>
      <c r="F1" s="156"/>
      <c r="G1" s="156"/>
      <c r="H1" s="156"/>
      <c r="I1" s="171"/>
      <c r="J1" s="171"/>
      <c r="K1" s="171"/>
      <c r="L1" s="171"/>
      <c r="M1" s="171"/>
      <c r="N1" s="156"/>
      <c r="O1" s="156"/>
    </row>
    <row r="2" ht="34" customHeight="1" spans="1:15">
      <c r="A2" s="157" t="s">
        <v>683</v>
      </c>
      <c r="B2" s="157"/>
      <c r="C2" s="157"/>
      <c r="D2" s="157"/>
      <c r="E2" s="157"/>
      <c r="F2" s="157"/>
      <c r="G2" s="157"/>
      <c r="H2" s="157"/>
      <c r="I2" s="157"/>
      <c r="J2" s="157"/>
      <c r="K2" s="157"/>
      <c r="L2" s="157"/>
      <c r="M2" s="157"/>
      <c r="N2" s="157"/>
      <c r="O2" s="157"/>
    </row>
    <row r="3" hidden="1" spans="1:15">
      <c r="A3" s="156" t="s">
        <v>684</v>
      </c>
      <c r="B3" s="156"/>
      <c r="C3" s="156"/>
      <c r="D3" s="156"/>
      <c r="E3" s="156"/>
      <c r="F3" s="156"/>
      <c r="G3" s="156"/>
      <c r="H3" s="156"/>
      <c r="I3" s="156"/>
      <c r="J3" s="156"/>
      <c r="K3" s="156"/>
      <c r="L3" s="156"/>
      <c r="M3" s="156"/>
      <c r="N3" s="156"/>
      <c r="O3" s="156"/>
    </row>
    <row r="4" spans="1:15">
      <c r="A4" s="158" t="s">
        <v>685</v>
      </c>
      <c r="B4" s="158"/>
      <c r="C4" s="158"/>
      <c r="D4" s="158"/>
      <c r="E4" s="158"/>
      <c r="F4" s="158"/>
      <c r="G4" s="159"/>
      <c r="H4" s="159"/>
      <c r="I4" s="159"/>
      <c r="J4" s="159"/>
      <c r="K4" s="159"/>
      <c r="L4" s="159"/>
      <c r="M4" s="159"/>
      <c r="N4" s="159"/>
      <c r="O4" s="159"/>
    </row>
    <row r="5" spans="1:15">
      <c r="A5" s="160" t="s">
        <v>686</v>
      </c>
      <c r="B5" s="160"/>
      <c r="C5" s="161"/>
      <c r="D5" s="161"/>
      <c r="E5" s="161"/>
      <c r="F5" s="161"/>
      <c r="G5" s="161"/>
      <c r="H5" s="161"/>
      <c r="I5" s="172" t="s">
        <v>159</v>
      </c>
      <c r="J5" s="172"/>
      <c r="K5" s="172"/>
      <c r="L5" s="172"/>
      <c r="M5" s="172"/>
      <c r="N5" s="173"/>
      <c r="O5" s="173" t="s">
        <v>159</v>
      </c>
    </row>
    <row r="6" spans="1:15">
      <c r="A6" s="162" t="s">
        <v>161</v>
      </c>
      <c r="B6" s="163" t="s">
        <v>687</v>
      </c>
      <c r="C6" s="163" t="s">
        <v>688</v>
      </c>
      <c r="D6" s="163" t="s">
        <v>399</v>
      </c>
      <c r="E6" s="163" t="s">
        <v>526</v>
      </c>
      <c r="F6" s="163" t="s">
        <v>400</v>
      </c>
      <c r="G6" s="164" t="s">
        <v>689</v>
      </c>
      <c r="H6" s="164" t="s">
        <v>525</v>
      </c>
      <c r="I6" s="174" t="s">
        <v>690</v>
      </c>
      <c r="J6" s="175" t="s">
        <v>197</v>
      </c>
      <c r="K6" s="175"/>
      <c r="L6" s="175"/>
      <c r="M6" s="175"/>
      <c r="N6" s="176" t="s">
        <v>416</v>
      </c>
      <c r="O6" s="176" t="s">
        <v>164</v>
      </c>
    </row>
    <row r="7" spans="1:15">
      <c r="A7" s="165"/>
      <c r="B7" s="166" t="s">
        <v>691</v>
      </c>
      <c r="C7" s="166" t="s">
        <v>688</v>
      </c>
      <c r="D7" s="166"/>
      <c r="E7" s="166"/>
      <c r="F7" s="166"/>
      <c r="G7" s="167"/>
      <c r="H7" s="167"/>
      <c r="I7" s="177"/>
      <c r="J7" s="175" t="s">
        <v>405</v>
      </c>
      <c r="K7" s="175" t="s">
        <v>643</v>
      </c>
      <c r="L7" s="175" t="s">
        <v>644</v>
      </c>
      <c r="M7" s="175" t="s">
        <v>692</v>
      </c>
      <c r="N7" s="178"/>
      <c r="O7" s="179"/>
    </row>
    <row r="8" ht="12" spans="1:15">
      <c r="A8" s="168">
        <v>1</v>
      </c>
      <c r="B8" s="169" t="s">
        <v>693</v>
      </c>
      <c r="C8" s="169" t="s">
        <v>694</v>
      </c>
      <c r="D8" s="169" t="s">
        <v>695</v>
      </c>
      <c r="E8" s="169" t="s">
        <v>696</v>
      </c>
      <c r="F8" s="169" t="s">
        <v>697</v>
      </c>
      <c r="G8" s="170">
        <v>20081205</v>
      </c>
      <c r="H8" s="170">
        <v>20081205</v>
      </c>
      <c r="I8" s="180">
        <v>0.02</v>
      </c>
      <c r="J8" s="180">
        <f>I8</f>
        <v>0.02</v>
      </c>
      <c r="K8" s="180">
        <v>22.8859072</v>
      </c>
      <c r="L8" s="180">
        <f>K8</f>
        <v>22.8859072</v>
      </c>
      <c r="M8" s="180">
        <f>L8*1.02</f>
        <v>23.343625344</v>
      </c>
      <c r="N8" s="181" t="s">
        <v>698</v>
      </c>
      <c r="O8" s="169"/>
    </row>
    <row r="9" ht="12" spans="1:15">
      <c r="A9" s="168">
        <v>2</v>
      </c>
      <c r="B9" s="169" t="s">
        <v>699</v>
      </c>
      <c r="C9" s="169" t="s">
        <v>700</v>
      </c>
      <c r="D9" s="169" t="s">
        <v>701</v>
      </c>
      <c r="E9" s="169" t="s">
        <v>702</v>
      </c>
      <c r="F9" s="169" t="s">
        <v>703</v>
      </c>
      <c r="G9" s="170">
        <v>20101221</v>
      </c>
      <c r="H9" s="170">
        <v>20101221</v>
      </c>
      <c r="I9" s="180">
        <v>0.025</v>
      </c>
      <c r="J9" s="180">
        <f t="shared" ref="J9:J72" si="0">I9</f>
        <v>0.025</v>
      </c>
      <c r="K9" s="180">
        <v>57.214768</v>
      </c>
      <c r="L9" s="180">
        <f t="shared" ref="L9:L72" si="1">K9</f>
        <v>57.214768</v>
      </c>
      <c r="M9" s="180">
        <f t="shared" ref="M9:M72" si="2">L9*1.02</f>
        <v>58.35906336</v>
      </c>
      <c r="N9" s="181" t="s">
        <v>704</v>
      </c>
      <c r="O9" s="169"/>
    </row>
    <row r="10" ht="12" spans="1:15">
      <c r="A10" s="168">
        <v>3</v>
      </c>
      <c r="B10" s="169" t="s">
        <v>705</v>
      </c>
      <c r="C10" s="169" t="s">
        <v>700</v>
      </c>
      <c r="D10" s="169" t="s">
        <v>706</v>
      </c>
      <c r="E10" s="169" t="s">
        <v>702</v>
      </c>
      <c r="F10" s="169" t="s">
        <v>703</v>
      </c>
      <c r="G10" s="170">
        <v>20101221</v>
      </c>
      <c r="H10" s="170">
        <v>20101221</v>
      </c>
      <c r="I10" s="180">
        <v>0.1</v>
      </c>
      <c r="J10" s="180">
        <f t="shared" si="0"/>
        <v>0.1</v>
      </c>
      <c r="K10" s="180">
        <v>2288.59072</v>
      </c>
      <c r="L10" s="180">
        <f t="shared" si="1"/>
        <v>2288.59072</v>
      </c>
      <c r="M10" s="180">
        <f t="shared" si="2"/>
        <v>2334.3625344</v>
      </c>
      <c r="N10" s="181" t="s">
        <v>707</v>
      </c>
      <c r="O10" s="169"/>
    </row>
    <row r="11" ht="12" spans="1:15">
      <c r="A11" s="168">
        <v>4</v>
      </c>
      <c r="B11" s="169" t="s">
        <v>708</v>
      </c>
      <c r="C11" s="169" t="s">
        <v>709</v>
      </c>
      <c r="D11" s="169" t="s">
        <v>710</v>
      </c>
      <c r="E11" s="169" t="s">
        <v>711</v>
      </c>
      <c r="F11" s="169" t="s">
        <v>703</v>
      </c>
      <c r="G11" s="170">
        <v>20031231</v>
      </c>
      <c r="H11" s="170">
        <v>20031231</v>
      </c>
      <c r="I11" s="180">
        <v>0.024</v>
      </c>
      <c r="J11" s="180">
        <f t="shared" si="0"/>
        <v>0.024</v>
      </c>
      <c r="K11" s="180">
        <v>1098.5235456</v>
      </c>
      <c r="L11" s="180">
        <f t="shared" si="1"/>
        <v>1098.5235456</v>
      </c>
      <c r="M11" s="180">
        <f t="shared" si="2"/>
        <v>1120.494016512</v>
      </c>
      <c r="N11" s="181" t="s">
        <v>712</v>
      </c>
      <c r="O11" s="169"/>
    </row>
    <row r="12" ht="12" spans="1:15">
      <c r="A12" s="168">
        <v>5</v>
      </c>
      <c r="B12" s="169" t="s">
        <v>713</v>
      </c>
      <c r="C12" s="169" t="s">
        <v>709</v>
      </c>
      <c r="D12" s="169" t="s">
        <v>714</v>
      </c>
      <c r="E12" s="169" t="s">
        <v>711</v>
      </c>
      <c r="F12" s="169" t="s">
        <v>703</v>
      </c>
      <c r="G12" s="170">
        <v>20001231</v>
      </c>
      <c r="H12" s="170">
        <v>20001231</v>
      </c>
      <c r="I12" s="180">
        <v>0.76</v>
      </c>
      <c r="J12" s="180">
        <f t="shared" si="0"/>
        <v>0.76</v>
      </c>
      <c r="K12" s="180">
        <v>869.6644736</v>
      </c>
      <c r="L12" s="180">
        <f t="shared" si="1"/>
        <v>869.6644736</v>
      </c>
      <c r="M12" s="180">
        <f t="shared" si="2"/>
        <v>887.057763072</v>
      </c>
      <c r="N12" s="181" t="s">
        <v>712</v>
      </c>
      <c r="O12" s="169"/>
    </row>
    <row r="13" ht="12" spans="1:15">
      <c r="A13" s="168">
        <v>6</v>
      </c>
      <c r="B13" s="169" t="s">
        <v>715</v>
      </c>
      <c r="C13" s="169" t="s">
        <v>700</v>
      </c>
      <c r="D13" s="169" t="s">
        <v>706</v>
      </c>
      <c r="E13" s="169" t="s">
        <v>716</v>
      </c>
      <c r="F13" s="169" t="s">
        <v>703</v>
      </c>
      <c r="G13" s="170">
        <v>20101221</v>
      </c>
      <c r="H13" s="170">
        <v>20101221</v>
      </c>
      <c r="I13" s="180">
        <v>0.0348</v>
      </c>
      <c r="J13" s="180">
        <f t="shared" si="0"/>
        <v>0.0348</v>
      </c>
      <c r="K13" s="180">
        <v>796.42957056</v>
      </c>
      <c r="L13" s="180">
        <f t="shared" si="1"/>
        <v>796.42957056</v>
      </c>
      <c r="M13" s="180">
        <f t="shared" si="2"/>
        <v>812.3581619712</v>
      </c>
      <c r="N13" s="181" t="s">
        <v>717</v>
      </c>
      <c r="O13" s="169"/>
    </row>
    <row r="14" ht="12" spans="1:15">
      <c r="A14" s="168">
        <v>7</v>
      </c>
      <c r="B14" s="169" t="s">
        <v>718</v>
      </c>
      <c r="C14" s="169" t="s">
        <v>709</v>
      </c>
      <c r="D14" s="169" t="s">
        <v>719</v>
      </c>
      <c r="E14" s="169" t="s">
        <v>711</v>
      </c>
      <c r="F14" s="169" t="s">
        <v>703</v>
      </c>
      <c r="G14" s="170">
        <v>20001231</v>
      </c>
      <c r="H14" s="170">
        <v>20001231</v>
      </c>
      <c r="I14" s="180">
        <v>0.2197</v>
      </c>
      <c r="J14" s="180">
        <f t="shared" si="0"/>
        <v>0.2197</v>
      </c>
      <c r="K14" s="180">
        <v>2514.01690592</v>
      </c>
      <c r="L14" s="180">
        <f t="shared" si="1"/>
        <v>2514.01690592</v>
      </c>
      <c r="M14" s="180">
        <f t="shared" si="2"/>
        <v>2564.2972440384</v>
      </c>
      <c r="N14" s="181" t="s">
        <v>712</v>
      </c>
      <c r="O14" s="169"/>
    </row>
    <row r="15" ht="12" spans="1:15">
      <c r="A15" s="168">
        <v>8</v>
      </c>
      <c r="B15" s="169" t="s">
        <v>720</v>
      </c>
      <c r="C15" s="169" t="s">
        <v>709</v>
      </c>
      <c r="D15" s="169" t="s">
        <v>721</v>
      </c>
      <c r="E15" s="169" t="s">
        <v>711</v>
      </c>
      <c r="F15" s="169" t="s">
        <v>703</v>
      </c>
      <c r="G15" s="170">
        <v>20021231</v>
      </c>
      <c r="H15" s="170">
        <v>20021231</v>
      </c>
      <c r="I15" s="180">
        <v>0.06</v>
      </c>
      <c r="J15" s="180">
        <f t="shared" si="0"/>
        <v>0.06</v>
      </c>
      <c r="K15" s="180">
        <v>205.9731648</v>
      </c>
      <c r="L15" s="180">
        <f t="shared" si="1"/>
        <v>205.9731648</v>
      </c>
      <c r="M15" s="180">
        <f t="shared" si="2"/>
        <v>210.092628096</v>
      </c>
      <c r="N15" s="181" t="s">
        <v>712</v>
      </c>
      <c r="O15" s="169"/>
    </row>
    <row r="16" ht="12" spans="1:15">
      <c r="A16" s="168">
        <v>9</v>
      </c>
      <c r="B16" s="169" t="s">
        <v>722</v>
      </c>
      <c r="C16" s="169" t="s">
        <v>694</v>
      </c>
      <c r="D16" s="169" t="s">
        <v>723</v>
      </c>
      <c r="E16" s="169" t="s">
        <v>724</v>
      </c>
      <c r="F16" s="169" t="s">
        <v>703</v>
      </c>
      <c r="G16" s="170">
        <v>20081009</v>
      </c>
      <c r="H16" s="170">
        <v>20081009</v>
      </c>
      <c r="I16" s="180">
        <v>0.023</v>
      </c>
      <c r="J16" s="180">
        <f t="shared" si="0"/>
        <v>0.023</v>
      </c>
      <c r="K16" s="180">
        <v>263.1879328</v>
      </c>
      <c r="L16" s="180">
        <f t="shared" si="1"/>
        <v>263.1879328</v>
      </c>
      <c r="M16" s="180">
        <f t="shared" si="2"/>
        <v>268.451691456</v>
      </c>
      <c r="N16" s="181" t="s">
        <v>725</v>
      </c>
      <c r="O16" s="169"/>
    </row>
    <row r="17" ht="12" spans="1:15">
      <c r="A17" s="168">
        <v>10</v>
      </c>
      <c r="B17" s="169" t="s">
        <v>726</v>
      </c>
      <c r="C17" s="169" t="s">
        <v>700</v>
      </c>
      <c r="D17" s="169" t="s">
        <v>727</v>
      </c>
      <c r="E17" s="169" t="s">
        <v>728</v>
      </c>
      <c r="F17" s="169" t="s">
        <v>703</v>
      </c>
      <c r="G17" s="170">
        <v>20061207</v>
      </c>
      <c r="H17" s="170">
        <v>20061207</v>
      </c>
      <c r="I17" s="180">
        <v>0.162</v>
      </c>
      <c r="J17" s="180">
        <f t="shared" si="0"/>
        <v>0.162</v>
      </c>
      <c r="K17" s="180">
        <v>556.12754496</v>
      </c>
      <c r="L17" s="180">
        <f t="shared" si="1"/>
        <v>556.12754496</v>
      </c>
      <c r="M17" s="180">
        <f t="shared" si="2"/>
        <v>567.2500958592</v>
      </c>
      <c r="N17" s="181" t="s">
        <v>729</v>
      </c>
      <c r="O17" s="169"/>
    </row>
    <row r="18" ht="12" spans="1:15">
      <c r="A18" s="168">
        <v>11</v>
      </c>
      <c r="B18" s="169" t="s">
        <v>730</v>
      </c>
      <c r="C18" s="169" t="s">
        <v>700</v>
      </c>
      <c r="D18" s="169" t="s">
        <v>731</v>
      </c>
      <c r="E18" s="169" t="s">
        <v>728</v>
      </c>
      <c r="F18" s="169" t="s">
        <v>703</v>
      </c>
      <c r="G18" s="170">
        <v>20061206</v>
      </c>
      <c r="H18" s="170">
        <v>20061206</v>
      </c>
      <c r="I18" s="180">
        <v>0.26</v>
      </c>
      <c r="J18" s="180">
        <f t="shared" si="0"/>
        <v>0.26</v>
      </c>
      <c r="K18" s="180">
        <v>5950.335872</v>
      </c>
      <c r="L18" s="180">
        <f t="shared" si="1"/>
        <v>5950.335872</v>
      </c>
      <c r="M18" s="180">
        <f t="shared" si="2"/>
        <v>6069.34258944</v>
      </c>
      <c r="N18" s="181" t="s">
        <v>732</v>
      </c>
      <c r="O18" s="169"/>
    </row>
    <row r="19" ht="12" spans="1:15">
      <c r="A19" s="168">
        <v>12</v>
      </c>
      <c r="B19" s="169" t="s">
        <v>733</v>
      </c>
      <c r="C19" s="169" t="s">
        <v>700</v>
      </c>
      <c r="D19" s="169" t="s">
        <v>734</v>
      </c>
      <c r="E19" s="169" t="s">
        <v>728</v>
      </c>
      <c r="F19" s="169" t="s">
        <v>703</v>
      </c>
      <c r="G19" s="170">
        <v>20061206</v>
      </c>
      <c r="H19" s="170">
        <v>20061206</v>
      </c>
      <c r="I19" s="180">
        <v>0.19</v>
      </c>
      <c r="J19" s="180">
        <f t="shared" si="0"/>
        <v>0.19</v>
      </c>
      <c r="K19" s="180">
        <v>1087.080592</v>
      </c>
      <c r="L19" s="180">
        <f t="shared" si="1"/>
        <v>1087.080592</v>
      </c>
      <c r="M19" s="180">
        <f t="shared" si="2"/>
        <v>1108.82220384</v>
      </c>
      <c r="N19" s="181" t="s">
        <v>732</v>
      </c>
      <c r="O19" s="169"/>
    </row>
    <row r="20" ht="12" spans="1:15">
      <c r="A20" s="168">
        <v>13</v>
      </c>
      <c r="B20" s="169" t="s">
        <v>735</v>
      </c>
      <c r="C20" s="169" t="s">
        <v>700</v>
      </c>
      <c r="D20" s="169" t="s">
        <v>701</v>
      </c>
      <c r="E20" s="169" t="s">
        <v>716</v>
      </c>
      <c r="F20" s="169" t="s">
        <v>703</v>
      </c>
      <c r="G20" s="170">
        <v>20101221</v>
      </c>
      <c r="H20" s="170">
        <v>20101221</v>
      </c>
      <c r="I20" s="180">
        <v>0.07</v>
      </c>
      <c r="J20" s="180">
        <f t="shared" si="0"/>
        <v>0.07</v>
      </c>
      <c r="K20" s="180">
        <v>160.2013504</v>
      </c>
      <c r="L20" s="180">
        <f t="shared" si="1"/>
        <v>160.2013504</v>
      </c>
      <c r="M20" s="180">
        <f t="shared" si="2"/>
        <v>163.405377408</v>
      </c>
      <c r="N20" s="181" t="s">
        <v>736</v>
      </c>
      <c r="O20" s="169"/>
    </row>
    <row r="21" ht="12" spans="1:15">
      <c r="A21" s="168">
        <v>14</v>
      </c>
      <c r="B21" s="169" t="s">
        <v>737</v>
      </c>
      <c r="C21" s="169" t="s">
        <v>700</v>
      </c>
      <c r="D21" s="169" t="s">
        <v>706</v>
      </c>
      <c r="E21" s="169" t="s">
        <v>711</v>
      </c>
      <c r="F21" s="169" t="s">
        <v>703</v>
      </c>
      <c r="G21" s="170">
        <v>20041101</v>
      </c>
      <c r="H21" s="170">
        <v>20041101</v>
      </c>
      <c r="I21" s="180">
        <v>0.12</v>
      </c>
      <c r="J21" s="180">
        <f t="shared" si="0"/>
        <v>0.12</v>
      </c>
      <c r="K21" s="180">
        <v>2746.308864</v>
      </c>
      <c r="L21" s="180">
        <f t="shared" si="1"/>
        <v>2746.308864</v>
      </c>
      <c r="M21" s="180">
        <f t="shared" si="2"/>
        <v>2801.23504128</v>
      </c>
      <c r="N21" s="181" t="s">
        <v>712</v>
      </c>
      <c r="O21" s="169"/>
    </row>
    <row r="22" ht="12" spans="1:15">
      <c r="A22" s="168">
        <v>15</v>
      </c>
      <c r="B22" s="169" t="s">
        <v>738</v>
      </c>
      <c r="C22" s="169" t="s">
        <v>700</v>
      </c>
      <c r="D22" s="169" t="s">
        <v>739</v>
      </c>
      <c r="E22" s="169" t="s">
        <v>711</v>
      </c>
      <c r="F22" s="169" t="s">
        <v>703</v>
      </c>
      <c r="G22" s="170">
        <v>20040801</v>
      </c>
      <c r="H22" s="170">
        <v>20040801</v>
      </c>
      <c r="I22" s="180">
        <v>0.03</v>
      </c>
      <c r="J22" s="180">
        <f t="shared" si="0"/>
        <v>0.03</v>
      </c>
      <c r="K22" s="180">
        <v>1716.44304</v>
      </c>
      <c r="L22" s="180">
        <f t="shared" si="1"/>
        <v>1716.44304</v>
      </c>
      <c r="M22" s="180">
        <f t="shared" si="2"/>
        <v>1750.7719008</v>
      </c>
      <c r="N22" s="181" t="s">
        <v>712</v>
      </c>
      <c r="O22" s="169"/>
    </row>
    <row r="23" ht="12" spans="1:15">
      <c r="A23" s="168">
        <v>16</v>
      </c>
      <c r="B23" s="169" t="s">
        <v>740</v>
      </c>
      <c r="C23" s="169" t="s">
        <v>700</v>
      </c>
      <c r="D23" s="169" t="s">
        <v>741</v>
      </c>
      <c r="E23" s="169" t="s">
        <v>728</v>
      </c>
      <c r="F23" s="169" t="s">
        <v>703</v>
      </c>
      <c r="G23" s="170">
        <v>20061207</v>
      </c>
      <c r="H23" s="170">
        <v>20061207</v>
      </c>
      <c r="I23" s="180">
        <v>0.4</v>
      </c>
      <c r="J23" s="180">
        <f t="shared" si="0"/>
        <v>0.4</v>
      </c>
      <c r="K23" s="180">
        <v>4577.18144</v>
      </c>
      <c r="L23" s="180">
        <f t="shared" si="1"/>
        <v>4577.18144</v>
      </c>
      <c r="M23" s="180">
        <f t="shared" si="2"/>
        <v>4668.7250688</v>
      </c>
      <c r="N23" s="181" t="s">
        <v>729</v>
      </c>
      <c r="O23" s="169"/>
    </row>
    <row r="24" ht="12" spans="1:15">
      <c r="A24" s="168">
        <v>17</v>
      </c>
      <c r="B24" s="169" t="s">
        <v>742</v>
      </c>
      <c r="C24" s="169" t="s">
        <v>700</v>
      </c>
      <c r="D24" s="169" t="s">
        <v>727</v>
      </c>
      <c r="E24" s="169" t="s">
        <v>728</v>
      </c>
      <c r="F24" s="169" t="s">
        <v>703</v>
      </c>
      <c r="G24" s="170">
        <v>20061206</v>
      </c>
      <c r="H24" s="170">
        <v>20061206</v>
      </c>
      <c r="I24" s="180">
        <v>0.37</v>
      </c>
      <c r="J24" s="180">
        <f t="shared" si="0"/>
        <v>0.37</v>
      </c>
      <c r="K24" s="180">
        <v>1270.1678496</v>
      </c>
      <c r="L24" s="180">
        <f t="shared" si="1"/>
        <v>1270.1678496</v>
      </c>
      <c r="M24" s="180">
        <f t="shared" si="2"/>
        <v>1295.571206592</v>
      </c>
      <c r="N24" s="181" t="s">
        <v>732</v>
      </c>
      <c r="O24" s="169"/>
    </row>
    <row r="25" ht="12" spans="1:15">
      <c r="A25" s="168">
        <v>18</v>
      </c>
      <c r="B25" s="169" t="s">
        <v>743</v>
      </c>
      <c r="C25" s="169" t="s">
        <v>700</v>
      </c>
      <c r="D25" s="169" t="s">
        <v>721</v>
      </c>
      <c r="E25" s="169" t="s">
        <v>711</v>
      </c>
      <c r="F25" s="169" t="s">
        <v>703</v>
      </c>
      <c r="G25" s="170">
        <v>20040801</v>
      </c>
      <c r="H25" s="170">
        <v>20040801</v>
      </c>
      <c r="I25" s="180">
        <v>0.23</v>
      </c>
      <c r="J25" s="180">
        <f t="shared" si="0"/>
        <v>0.23</v>
      </c>
      <c r="K25" s="180">
        <v>789.5637984</v>
      </c>
      <c r="L25" s="180">
        <f t="shared" si="1"/>
        <v>789.5637984</v>
      </c>
      <c r="M25" s="180">
        <f t="shared" si="2"/>
        <v>805.355074368</v>
      </c>
      <c r="N25" s="181" t="s">
        <v>712</v>
      </c>
      <c r="O25" s="169"/>
    </row>
    <row r="26" ht="12" spans="1:15">
      <c r="A26" s="168">
        <v>19</v>
      </c>
      <c r="B26" s="169" t="s">
        <v>744</v>
      </c>
      <c r="C26" s="169" t="s">
        <v>700</v>
      </c>
      <c r="D26" s="169" t="s">
        <v>710</v>
      </c>
      <c r="E26" s="169" t="s">
        <v>711</v>
      </c>
      <c r="F26" s="169" t="s">
        <v>703</v>
      </c>
      <c r="G26" s="170">
        <v>20040801</v>
      </c>
      <c r="H26" s="170">
        <v>20040801</v>
      </c>
      <c r="I26" s="180">
        <v>0.11</v>
      </c>
      <c r="J26" s="180">
        <f t="shared" si="0"/>
        <v>0.11</v>
      </c>
      <c r="K26" s="180">
        <v>5034.899584</v>
      </c>
      <c r="L26" s="180">
        <f t="shared" si="1"/>
        <v>5034.899584</v>
      </c>
      <c r="M26" s="180">
        <f t="shared" si="2"/>
        <v>5135.59757568</v>
      </c>
      <c r="N26" s="181" t="s">
        <v>712</v>
      </c>
      <c r="O26" s="169"/>
    </row>
    <row r="27" ht="12" spans="1:15">
      <c r="A27" s="168">
        <v>20</v>
      </c>
      <c r="B27" s="169" t="s">
        <v>745</v>
      </c>
      <c r="C27" s="169" t="s">
        <v>709</v>
      </c>
      <c r="D27" s="169" t="s">
        <v>714</v>
      </c>
      <c r="E27" s="169" t="s">
        <v>711</v>
      </c>
      <c r="F27" s="169" t="s">
        <v>703</v>
      </c>
      <c r="G27" s="170">
        <v>20021231</v>
      </c>
      <c r="H27" s="170">
        <v>20021231</v>
      </c>
      <c r="I27" s="180">
        <v>1.045</v>
      </c>
      <c r="J27" s="180">
        <f t="shared" si="0"/>
        <v>1.045</v>
      </c>
      <c r="K27" s="180">
        <v>1195.7886512</v>
      </c>
      <c r="L27" s="180">
        <f t="shared" si="1"/>
        <v>1195.7886512</v>
      </c>
      <c r="M27" s="180">
        <f t="shared" si="2"/>
        <v>1219.704424224</v>
      </c>
      <c r="N27" s="181" t="s">
        <v>712</v>
      </c>
      <c r="O27" s="169"/>
    </row>
    <row r="28" ht="12" spans="1:15">
      <c r="A28" s="168">
        <v>21</v>
      </c>
      <c r="B28" s="169" t="s">
        <v>746</v>
      </c>
      <c r="C28" s="169" t="s">
        <v>700</v>
      </c>
      <c r="D28" s="169" t="s">
        <v>714</v>
      </c>
      <c r="E28" s="169" t="s">
        <v>711</v>
      </c>
      <c r="F28" s="169" t="s">
        <v>703</v>
      </c>
      <c r="G28" s="170">
        <v>20040801</v>
      </c>
      <c r="H28" s="170">
        <v>20040801</v>
      </c>
      <c r="I28" s="180">
        <v>0.059</v>
      </c>
      <c r="J28" s="180">
        <f t="shared" si="0"/>
        <v>0.059</v>
      </c>
      <c r="K28" s="180">
        <v>67.51342624</v>
      </c>
      <c r="L28" s="180">
        <f t="shared" si="1"/>
        <v>67.51342624</v>
      </c>
      <c r="M28" s="180">
        <f t="shared" si="2"/>
        <v>68.8636947648</v>
      </c>
      <c r="N28" s="181" t="s">
        <v>712</v>
      </c>
      <c r="O28" s="169"/>
    </row>
    <row r="29" ht="12" spans="1:15">
      <c r="A29" s="168">
        <v>22</v>
      </c>
      <c r="B29" s="169" t="s">
        <v>747</v>
      </c>
      <c r="C29" s="169" t="s">
        <v>700</v>
      </c>
      <c r="D29" s="169" t="s">
        <v>734</v>
      </c>
      <c r="E29" s="169" t="s">
        <v>728</v>
      </c>
      <c r="F29" s="169" t="s">
        <v>703</v>
      </c>
      <c r="G29" s="170">
        <v>20061207</v>
      </c>
      <c r="H29" s="170">
        <v>20061207</v>
      </c>
      <c r="I29" s="180">
        <v>0.53</v>
      </c>
      <c r="J29" s="180">
        <f t="shared" si="0"/>
        <v>0.53</v>
      </c>
      <c r="K29" s="180">
        <v>3032.382704</v>
      </c>
      <c r="L29" s="180">
        <f t="shared" si="1"/>
        <v>3032.382704</v>
      </c>
      <c r="M29" s="180">
        <f t="shared" si="2"/>
        <v>3093.03035808</v>
      </c>
      <c r="N29" s="181" t="s">
        <v>729</v>
      </c>
      <c r="O29" s="169"/>
    </row>
    <row r="30" ht="12" spans="1:15">
      <c r="A30" s="168">
        <v>23</v>
      </c>
      <c r="B30" s="169" t="s">
        <v>748</v>
      </c>
      <c r="C30" s="169" t="s">
        <v>700</v>
      </c>
      <c r="D30" s="169" t="s">
        <v>749</v>
      </c>
      <c r="E30" s="169" t="s">
        <v>728</v>
      </c>
      <c r="F30" s="169" t="s">
        <v>703</v>
      </c>
      <c r="G30" s="170">
        <v>20061207</v>
      </c>
      <c r="H30" s="170">
        <v>20061207</v>
      </c>
      <c r="I30" s="182">
        <v>0.1848</v>
      </c>
      <c r="J30" s="180">
        <f t="shared" si="0"/>
        <v>0.1848</v>
      </c>
      <c r="K30" s="182">
        <v>8458.63130112</v>
      </c>
      <c r="L30" s="180">
        <f t="shared" si="1"/>
        <v>8458.63130112</v>
      </c>
      <c r="M30" s="180">
        <f t="shared" si="2"/>
        <v>8627.8039271424</v>
      </c>
      <c r="N30" s="181" t="s">
        <v>729</v>
      </c>
      <c r="O30" s="169"/>
    </row>
    <row r="31" ht="12" spans="1:15">
      <c r="A31" s="168">
        <v>24</v>
      </c>
      <c r="B31" s="169" t="s">
        <v>750</v>
      </c>
      <c r="C31" s="169" t="s">
        <v>700</v>
      </c>
      <c r="D31" s="169" t="s">
        <v>719</v>
      </c>
      <c r="E31" s="169" t="s">
        <v>711</v>
      </c>
      <c r="F31" s="169" t="s">
        <v>703</v>
      </c>
      <c r="G31" s="170">
        <v>20050702</v>
      </c>
      <c r="H31" s="170">
        <v>20050702</v>
      </c>
      <c r="I31" s="182">
        <v>0.03</v>
      </c>
      <c r="J31" s="180">
        <f t="shared" si="0"/>
        <v>0.03</v>
      </c>
      <c r="K31" s="182">
        <v>343.288608</v>
      </c>
      <c r="L31" s="180">
        <f t="shared" si="1"/>
        <v>343.288608</v>
      </c>
      <c r="M31" s="180">
        <f t="shared" si="2"/>
        <v>350.15438016</v>
      </c>
      <c r="N31" s="181" t="s">
        <v>751</v>
      </c>
      <c r="O31" s="169"/>
    </row>
    <row r="32" ht="12" spans="1:15">
      <c r="A32" s="168">
        <v>25</v>
      </c>
      <c r="B32" s="169" t="s">
        <v>752</v>
      </c>
      <c r="C32" s="169" t="s">
        <v>700</v>
      </c>
      <c r="D32" s="169" t="s">
        <v>706</v>
      </c>
      <c r="E32" s="169" t="s">
        <v>716</v>
      </c>
      <c r="F32" s="169" t="s">
        <v>703</v>
      </c>
      <c r="G32" s="170">
        <v>20101221</v>
      </c>
      <c r="H32" s="170">
        <v>20101221</v>
      </c>
      <c r="I32" s="182">
        <v>0.214</v>
      </c>
      <c r="J32" s="180">
        <f t="shared" si="0"/>
        <v>0.214</v>
      </c>
      <c r="K32" s="182">
        <v>4897.5841408</v>
      </c>
      <c r="L32" s="180">
        <f t="shared" si="1"/>
        <v>4897.5841408</v>
      </c>
      <c r="M32" s="180">
        <f t="shared" si="2"/>
        <v>4995.535823616</v>
      </c>
      <c r="N32" s="181" t="s">
        <v>753</v>
      </c>
      <c r="O32" s="169"/>
    </row>
    <row r="33" ht="12" spans="1:15">
      <c r="A33" s="168">
        <v>26</v>
      </c>
      <c r="B33" s="169" t="s">
        <v>754</v>
      </c>
      <c r="C33" s="169" t="s">
        <v>700</v>
      </c>
      <c r="D33" s="169" t="s">
        <v>755</v>
      </c>
      <c r="E33" s="169" t="s">
        <v>728</v>
      </c>
      <c r="F33" s="169" t="s">
        <v>703</v>
      </c>
      <c r="G33" s="170">
        <v>20061206</v>
      </c>
      <c r="H33" s="170">
        <v>20061206</v>
      </c>
      <c r="I33" s="182">
        <v>0.093</v>
      </c>
      <c r="J33" s="180">
        <f t="shared" si="0"/>
        <v>0.093</v>
      </c>
      <c r="K33" s="182">
        <v>106.41946848</v>
      </c>
      <c r="L33" s="180">
        <f t="shared" si="1"/>
        <v>106.41946848</v>
      </c>
      <c r="M33" s="180">
        <f t="shared" si="2"/>
        <v>108.5478578496</v>
      </c>
      <c r="N33" s="181" t="s">
        <v>732</v>
      </c>
      <c r="O33" s="169"/>
    </row>
    <row r="34" ht="12" spans="1:15">
      <c r="A34" s="168">
        <v>27</v>
      </c>
      <c r="B34" s="169" t="s">
        <v>756</v>
      </c>
      <c r="C34" s="169" t="s">
        <v>700</v>
      </c>
      <c r="D34" s="169" t="s">
        <v>706</v>
      </c>
      <c r="E34" s="169" t="s">
        <v>711</v>
      </c>
      <c r="F34" s="169" t="s">
        <v>703</v>
      </c>
      <c r="G34" s="170">
        <v>20040801</v>
      </c>
      <c r="H34" s="170">
        <v>20040801</v>
      </c>
      <c r="I34" s="182">
        <v>0.09</v>
      </c>
      <c r="J34" s="180">
        <f t="shared" si="0"/>
        <v>0.09</v>
      </c>
      <c r="K34" s="182">
        <v>2059.731648</v>
      </c>
      <c r="L34" s="180">
        <f t="shared" si="1"/>
        <v>2059.731648</v>
      </c>
      <c r="M34" s="180">
        <f t="shared" si="2"/>
        <v>2100.92628096</v>
      </c>
      <c r="N34" s="181" t="s">
        <v>712</v>
      </c>
      <c r="O34" s="169"/>
    </row>
    <row r="35" ht="12" spans="1:15">
      <c r="A35" s="168">
        <v>28</v>
      </c>
      <c r="B35" s="169" t="s">
        <v>757</v>
      </c>
      <c r="C35" s="169" t="s">
        <v>700</v>
      </c>
      <c r="D35" s="169" t="s">
        <v>758</v>
      </c>
      <c r="E35" s="169" t="s">
        <v>711</v>
      </c>
      <c r="F35" s="169" t="s">
        <v>703</v>
      </c>
      <c r="G35" s="170">
        <v>20040801</v>
      </c>
      <c r="H35" s="170">
        <v>20040801</v>
      </c>
      <c r="I35" s="182">
        <v>0.2576</v>
      </c>
      <c r="J35" s="180">
        <f t="shared" si="0"/>
        <v>0.2576</v>
      </c>
      <c r="K35" s="182">
        <v>8843.11454208</v>
      </c>
      <c r="L35" s="180">
        <f t="shared" si="1"/>
        <v>8843.11454208</v>
      </c>
      <c r="M35" s="180">
        <f t="shared" si="2"/>
        <v>9019.9768329216</v>
      </c>
      <c r="N35" s="181" t="s">
        <v>712</v>
      </c>
      <c r="O35" s="169"/>
    </row>
    <row r="36" ht="12" spans="1:15">
      <c r="A36" s="168">
        <v>29</v>
      </c>
      <c r="B36" s="169" t="s">
        <v>759</v>
      </c>
      <c r="C36" s="169" t="s">
        <v>709</v>
      </c>
      <c r="D36" s="169" t="s">
        <v>706</v>
      </c>
      <c r="E36" s="169" t="s">
        <v>711</v>
      </c>
      <c r="F36" s="169" t="s">
        <v>703</v>
      </c>
      <c r="G36" s="170">
        <v>20001231</v>
      </c>
      <c r="H36" s="170">
        <v>20001231</v>
      </c>
      <c r="I36" s="180">
        <v>0.022</v>
      </c>
      <c r="J36" s="180">
        <f t="shared" si="0"/>
        <v>0.022</v>
      </c>
      <c r="K36" s="180">
        <v>503.4899584</v>
      </c>
      <c r="L36" s="180">
        <f t="shared" si="1"/>
        <v>503.4899584</v>
      </c>
      <c r="M36" s="180">
        <f t="shared" si="2"/>
        <v>513.559757568</v>
      </c>
      <c r="N36" s="181" t="s">
        <v>712</v>
      </c>
      <c r="O36" s="169"/>
    </row>
    <row r="37" ht="12" spans="1:15">
      <c r="A37" s="168">
        <v>30</v>
      </c>
      <c r="B37" s="169" t="s">
        <v>760</v>
      </c>
      <c r="C37" s="169" t="s">
        <v>709</v>
      </c>
      <c r="D37" s="169" t="s">
        <v>714</v>
      </c>
      <c r="E37" s="169" t="s">
        <v>711</v>
      </c>
      <c r="F37" s="169" t="s">
        <v>703</v>
      </c>
      <c r="G37" s="170">
        <v>20031231</v>
      </c>
      <c r="H37" s="170">
        <v>20031231</v>
      </c>
      <c r="I37" s="180">
        <v>0.025</v>
      </c>
      <c r="J37" s="180">
        <f t="shared" si="0"/>
        <v>0.025</v>
      </c>
      <c r="K37" s="180">
        <v>28.607384</v>
      </c>
      <c r="L37" s="180">
        <f t="shared" si="1"/>
        <v>28.607384</v>
      </c>
      <c r="M37" s="180">
        <f t="shared" si="2"/>
        <v>29.17953168</v>
      </c>
      <c r="N37" s="181" t="s">
        <v>712</v>
      </c>
      <c r="O37" s="169"/>
    </row>
    <row r="38" ht="12" spans="1:15">
      <c r="A38" s="168">
        <v>31</v>
      </c>
      <c r="B38" s="169" t="s">
        <v>761</v>
      </c>
      <c r="C38" s="169" t="s">
        <v>700</v>
      </c>
      <c r="D38" s="169" t="s">
        <v>706</v>
      </c>
      <c r="E38" s="169" t="s">
        <v>716</v>
      </c>
      <c r="F38" s="169" t="s">
        <v>703</v>
      </c>
      <c r="G38" s="170">
        <v>20101221</v>
      </c>
      <c r="H38" s="170">
        <v>20101221</v>
      </c>
      <c r="I38" s="180">
        <v>0.104</v>
      </c>
      <c r="J38" s="180">
        <f t="shared" si="0"/>
        <v>0.104</v>
      </c>
      <c r="K38" s="180">
        <v>2380.1343488</v>
      </c>
      <c r="L38" s="180">
        <f t="shared" si="1"/>
        <v>2380.1343488</v>
      </c>
      <c r="M38" s="180">
        <f t="shared" si="2"/>
        <v>2427.737035776</v>
      </c>
      <c r="N38" s="181" t="s">
        <v>762</v>
      </c>
      <c r="O38" s="169"/>
    </row>
    <row r="39" ht="12" spans="1:15">
      <c r="A39" s="168">
        <v>32</v>
      </c>
      <c r="B39" s="169" t="s">
        <v>763</v>
      </c>
      <c r="C39" s="169" t="s">
        <v>709</v>
      </c>
      <c r="D39" s="169" t="s">
        <v>721</v>
      </c>
      <c r="E39" s="169" t="s">
        <v>711</v>
      </c>
      <c r="F39" s="169" t="s">
        <v>703</v>
      </c>
      <c r="G39" s="170">
        <v>20021231</v>
      </c>
      <c r="H39" s="170">
        <v>20021231</v>
      </c>
      <c r="I39" s="180">
        <v>0.047</v>
      </c>
      <c r="J39" s="180">
        <f t="shared" si="0"/>
        <v>0.047</v>
      </c>
      <c r="K39" s="180">
        <v>161.34564576</v>
      </c>
      <c r="L39" s="180">
        <f t="shared" si="1"/>
        <v>161.34564576</v>
      </c>
      <c r="M39" s="180">
        <f t="shared" si="2"/>
        <v>164.5725586752</v>
      </c>
      <c r="N39" s="181" t="s">
        <v>712</v>
      </c>
      <c r="O39" s="169"/>
    </row>
    <row r="40" ht="12" spans="1:15">
      <c r="A40" s="168">
        <v>33</v>
      </c>
      <c r="B40" s="169" t="s">
        <v>764</v>
      </c>
      <c r="C40" s="169" t="s">
        <v>709</v>
      </c>
      <c r="D40" s="169" t="s">
        <v>701</v>
      </c>
      <c r="E40" s="169" t="s">
        <v>711</v>
      </c>
      <c r="F40" s="169" t="s">
        <v>703</v>
      </c>
      <c r="G40" s="170">
        <v>20021231</v>
      </c>
      <c r="H40" s="170">
        <v>20021231</v>
      </c>
      <c r="I40" s="180">
        <v>0.06</v>
      </c>
      <c r="J40" s="180">
        <f t="shared" si="0"/>
        <v>0.06</v>
      </c>
      <c r="K40" s="180">
        <v>137.3154432</v>
      </c>
      <c r="L40" s="180">
        <f t="shared" si="1"/>
        <v>137.3154432</v>
      </c>
      <c r="M40" s="180">
        <f t="shared" si="2"/>
        <v>140.061752064</v>
      </c>
      <c r="N40" s="181" t="s">
        <v>712</v>
      </c>
      <c r="O40" s="169"/>
    </row>
    <row r="41" ht="12" spans="1:15">
      <c r="A41" s="168">
        <v>34</v>
      </c>
      <c r="B41" s="169" t="s">
        <v>765</v>
      </c>
      <c r="C41" s="169" t="s">
        <v>700</v>
      </c>
      <c r="D41" s="169" t="s">
        <v>701</v>
      </c>
      <c r="E41" s="169" t="s">
        <v>716</v>
      </c>
      <c r="F41" s="169" t="s">
        <v>703</v>
      </c>
      <c r="G41" s="170">
        <v>20101221</v>
      </c>
      <c r="H41" s="170">
        <v>20101221</v>
      </c>
      <c r="I41" s="180">
        <v>0.052</v>
      </c>
      <c r="J41" s="180">
        <f t="shared" si="0"/>
        <v>0.052</v>
      </c>
      <c r="K41" s="180">
        <v>119.00671744</v>
      </c>
      <c r="L41" s="180">
        <f t="shared" si="1"/>
        <v>119.00671744</v>
      </c>
      <c r="M41" s="180">
        <f t="shared" si="2"/>
        <v>121.3868517888</v>
      </c>
      <c r="N41" s="181" t="s">
        <v>766</v>
      </c>
      <c r="O41" s="169"/>
    </row>
    <row r="42" ht="12" spans="1:15">
      <c r="A42" s="168">
        <v>35</v>
      </c>
      <c r="B42" s="169" t="s">
        <v>767</v>
      </c>
      <c r="C42" s="169" t="s">
        <v>700</v>
      </c>
      <c r="D42" s="169" t="s">
        <v>706</v>
      </c>
      <c r="E42" s="169" t="s">
        <v>716</v>
      </c>
      <c r="F42" s="169" t="s">
        <v>703</v>
      </c>
      <c r="G42" s="170">
        <v>20101221</v>
      </c>
      <c r="H42" s="170">
        <v>20101221</v>
      </c>
      <c r="I42" s="180">
        <v>0.1</v>
      </c>
      <c r="J42" s="180">
        <f t="shared" si="0"/>
        <v>0.1</v>
      </c>
      <c r="K42" s="180">
        <v>2288.59072</v>
      </c>
      <c r="L42" s="180">
        <f t="shared" si="1"/>
        <v>2288.59072</v>
      </c>
      <c r="M42" s="180">
        <f t="shared" si="2"/>
        <v>2334.3625344</v>
      </c>
      <c r="N42" s="181" t="s">
        <v>768</v>
      </c>
      <c r="O42" s="169"/>
    </row>
    <row r="43" ht="12" spans="1:15">
      <c r="A43" s="168">
        <v>36</v>
      </c>
      <c r="B43" s="169" t="s">
        <v>769</v>
      </c>
      <c r="C43" s="169" t="s">
        <v>700</v>
      </c>
      <c r="D43" s="169" t="s">
        <v>706</v>
      </c>
      <c r="E43" s="169" t="s">
        <v>716</v>
      </c>
      <c r="F43" s="169" t="s">
        <v>703</v>
      </c>
      <c r="G43" s="170">
        <v>20101221</v>
      </c>
      <c r="H43" s="170">
        <v>20101221</v>
      </c>
      <c r="I43" s="180">
        <v>0.065</v>
      </c>
      <c r="J43" s="180">
        <f t="shared" si="0"/>
        <v>0.065</v>
      </c>
      <c r="K43" s="180">
        <v>1487.583968</v>
      </c>
      <c r="L43" s="180">
        <f t="shared" si="1"/>
        <v>1487.583968</v>
      </c>
      <c r="M43" s="180">
        <f t="shared" si="2"/>
        <v>1517.33564736</v>
      </c>
      <c r="N43" s="181" t="s">
        <v>770</v>
      </c>
      <c r="O43" s="169"/>
    </row>
    <row r="44" ht="12" spans="1:15">
      <c r="A44" s="168">
        <v>37</v>
      </c>
      <c r="B44" s="169" t="s">
        <v>771</v>
      </c>
      <c r="C44" s="169" t="s">
        <v>700</v>
      </c>
      <c r="D44" s="169" t="s">
        <v>731</v>
      </c>
      <c r="E44" s="169" t="s">
        <v>728</v>
      </c>
      <c r="F44" s="169" t="s">
        <v>703</v>
      </c>
      <c r="G44" s="170">
        <v>20061207</v>
      </c>
      <c r="H44" s="170">
        <v>20061207</v>
      </c>
      <c r="I44" s="180">
        <v>0.177</v>
      </c>
      <c r="J44" s="180">
        <f t="shared" si="0"/>
        <v>0.177</v>
      </c>
      <c r="K44" s="180">
        <v>4050.8055744</v>
      </c>
      <c r="L44" s="180">
        <f t="shared" si="1"/>
        <v>4050.8055744</v>
      </c>
      <c r="M44" s="180">
        <f t="shared" si="2"/>
        <v>4131.821685888</v>
      </c>
      <c r="N44" s="181" t="s">
        <v>729</v>
      </c>
      <c r="O44" s="169"/>
    </row>
    <row r="45" ht="12" spans="1:15">
      <c r="A45" s="168">
        <v>38</v>
      </c>
      <c r="B45" s="169" t="s">
        <v>772</v>
      </c>
      <c r="C45" s="169" t="s">
        <v>700</v>
      </c>
      <c r="D45" s="169" t="s">
        <v>773</v>
      </c>
      <c r="E45" s="169" t="s">
        <v>711</v>
      </c>
      <c r="F45" s="169" t="s">
        <v>703</v>
      </c>
      <c r="G45" s="170">
        <v>20040801</v>
      </c>
      <c r="H45" s="170">
        <v>20040801</v>
      </c>
      <c r="I45" s="180">
        <v>0.35</v>
      </c>
      <c r="J45" s="180">
        <f t="shared" si="0"/>
        <v>0.35</v>
      </c>
      <c r="K45" s="180">
        <v>2002.51688</v>
      </c>
      <c r="L45" s="180">
        <f t="shared" si="1"/>
        <v>2002.51688</v>
      </c>
      <c r="M45" s="180">
        <f t="shared" si="2"/>
        <v>2042.5672176</v>
      </c>
      <c r="N45" s="181" t="s">
        <v>774</v>
      </c>
      <c r="O45" s="169"/>
    </row>
    <row r="46" ht="12" spans="1:15">
      <c r="A46" s="168">
        <v>39</v>
      </c>
      <c r="B46" s="169" t="s">
        <v>775</v>
      </c>
      <c r="C46" s="169" t="s">
        <v>709</v>
      </c>
      <c r="D46" s="169" t="s">
        <v>721</v>
      </c>
      <c r="E46" s="169" t="s">
        <v>711</v>
      </c>
      <c r="F46" s="169" t="s">
        <v>703</v>
      </c>
      <c r="G46" s="170">
        <v>20021231</v>
      </c>
      <c r="H46" s="170">
        <v>20021231</v>
      </c>
      <c r="I46" s="180">
        <v>0.098</v>
      </c>
      <c r="J46" s="180">
        <f t="shared" si="0"/>
        <v>0.098</v>
      </c>
      <c r="K46" s="180">
        <v>336.42283584</v>
      </c>
      <c r="L46" s="180">
        <f t="shared" si="1"/>
        <v>336.42283584</v>
      </c>
      <c r="M46" s="180">
        <f t="shared" si="2"/>
        <v>343.1512925568</v>
      </c>
      <c r="N46" s="181" t="s">
        <v>712</v>
      </c>
      <c r="O46" s="169"/>
    </row>
    <row r="47" ht="12" spans="1:15">
      <c r="A47" s="168">
        <v>40</v>
      </c>
      <c r="B47" s="169" t="s">
        <v>776</v>
      </c>
      <c r="C47" s="169" t="s">
        <v>700</v>
      </c>
      <c r="D47" s="169" t="s">
        <v>714</v>
      </c>
      <c r="E47" s="169" t="s">
        <v>711</v>
      </c>
      <c r="F47" s="169" t="s">
        <v>703</v>
      </c>
      <c r="G47" s="170">
        <v>20040801</v>
      </c>
      <c r="H47" s="170">
        <v>20040801</v>
      </c>
      <c r="I47" s="180">
        <v>0.08</v>
      </c>
      <c r="J47" s="180">
        <f t="shared" si="0"/>
        <v>0.08</v>
      </c>
      <c r="K47" s="180">
        <v>91.5436288</v>
      </c>
      <c r="L47" s="180">
        <f t="shared" si="1"/>
        <v>91.5436288</v>
      </c>
      <c r="M47" s="180">
        <f t="shared" si="2"/>
        <v>93.374501376</v>
      </c>
      <c r="N47" s="181" t="s">
        <v>712</v>
      </c>
      <c r="O47" s="169"/>
    </row>
    <row r="48" ht="12" spans="1:15">
      <c r="A48" s="168">
        <v>41</v>
      </c>
      <c r="B48" s="169" t="s">
        <v>777</v>
      </c>
      <c r="C48" s="169" t="s">
        <v>709</v>
      </c>
      <c r="D48" s="169" t="s">
        <v>701</v>
      </c>
      <c r="E48" s="169" t="s">
        <v>711</v>
      </c>
      <c r="F48" s="169" t="s">
        <v>703</v>
      </c>
      <c r="G48" s="170">
        <v>20001231</v>
      </c>
      <c r="H48" s="170">
        <v>20001231</v>
      </c>
      <c r="I48" s="180">
        <v>0.1263</v>
      </c>
      <c r="J48" s="180">
        <f t="shared" si="0"/>
        <v>0.1263</v>
      </c>
      <c r="K48" s="180">
        <v>289.049007936</v>
      </c>
      <c r="L48" s="180">
        <f t="shared" si="1"/>
        <v>289.049007936</v>
      </c>
      <c r="M48" s="180">
        <f t="shared" si="2"/>
        <v>294.82998809472</v>
      </c>
      <c r="N48" s="181" t="s">
        <v>778</v>
      </c>
      <c r="O48" s="169"/>
    </row>
    <row r="49" ht="12" spans="1:15">
      <c r="A49" s="168">
        <v>42</v>
      </c>
      <c r="B49" s="169" t="s">
        <v>779</v>
      </c>
      <c r="C49" s="169" t="s">
        <v>700</v>
      </c>
      <c r="D49" s="169" t="s">
        <v>780</v>
      </c>
      <c r="E49" s="169" t="s">
        <v>781</v>
      </c>
      <c r="F49" s="169" t="s">
        <v>703</v>
      </c>
      <c r="G49" s="170">
        <v>20060710</v>
      </c>
      <c r="H49" s="170">
        <v>20060710</v>
      </c>
      <c r="I49" s="180">
        <v>0.61</v>
      </c>
      <c r="J49" s="180">
        <f t="shared" si="0"/>
        <v>0.61</v>
      </c>
      <c r="K49" s="180">
        <v>1396.0403392</v>
      </c>
      <c r="L49" s="180">
        <f t="shared" si="1"/>
        <v>1396.0403392</v>
      </c>
      <c r="M49" s="180">
        <f t="shared" si="2"/>
        <v>1423.961145984</v>
      </c>
      <c r="N49" s="181" t="s">
        <v>782</v>
      </c>
      <c r="O49" s="169"/>
    </row>
    <row r="50" ht="12" spans="1:15">
      <c r="A50" s="168">
        <v>43</v>
      </c>
      <c r="B50" s="169" t="s">
        <v>783</v>
      </c>
      <c r="C50" s="169" t="s">
        <v>700</v>
      </c>
      <c r="D50" s="169" t="s">
        <v>780</v>
      </c>
      <c r="E50" s="169" t="s">
        <v>781</v>
      </c>
      <c r="F50" s="169" t="s">
        <v>703</v>
      </c>
      <c r="G50" s="170">
        <v>20060920</v>
      </c>
      <c r="H50" s="170">
        <v>20060920</v>
      </c>
      <c r="I50" s="180">
        <v>0.3</v>
      </c>
      <c r="J50" s="180">
        <f t="shared" si="0"/>
        <v>0.3</v>
      </c>
      <c r="K50" s="180">
        <v>686.577216</v>
      </c>
      <c r="L50" s="180">
        <f t="shared" si="1"/>
        <v>686.577216</v>
      </c>
      <c r="M50" s="180">
        <f t="shared" si="2"/>
        <v>700.30876032</v>
      </c>
      <c r="N50" s="181" t="s">
        <v>782</v>
      </c>
      <c r="O50" s="169"/>
    </row>
    <row r="51" ht="12" spans="1:15">
      <c r="A51" s="168">
        <v>44</v>
      </c>
      <c r="B51" s="169" t="s">
        <v>784</v>
      </c>
      <c r="C51" s="169" t="s">
        <v>700</v>
      </c>
      <c r="D51" s="169" t="s">
        <v>785</v>
      </c>
      <c r="E51" s="169" t="s">
        <v>786</v>
      </c>
      <c r="F51" s="169" t="s">
        <v>703</v>
      </c>
      <c r="G51" s="170">
        <v>20071010</v>
      </c>
      <c r="H51" s="170">
        <v>20071010</v>
      </c>
      <c r="I51" s="180">
        <v>0.021</v>
      </c>
      <c r="J51" s="180">
        <f t="shared" si="0"/>
        <v>0.021</v>
      </c>
      <c r="K51" s="180">
        <v>24.03020256</v>
      </c>
      <c r="L51" s="180">
        <f t="shared" si="1"/>
        <v>24.03020256</v>
      </c>
      <c r="M51" s="180">
        <f t="shared" si="2"/>
        <v>24.5108066112</v>
      </c>
      <c r="N51" s="181" t="s">
        <v>787</v>
      </c>
      <c r="O51" s="169"/>
    </row>
    <row r="52" ht="12" spans="1:15">
      <c r="A52" s="168">
        <v>45</v>
      </c>
      <c r="B52" s="169" t="s">
        <v>788</v>
      </c>
      <c r="C52" s="169" t="s">
        <v>700</v>
      </c>
      <c r="D52" s="169" t="s">
        <v>727</v>
      </c>
      <c r="E52" s="169" t="s">
        <v>781</v>
      </c>
      <c r="F52" s="169" t="s">
        <v>703</v>
      </c>
      <c r="G52" s="170">
        <v>20060920</v>
      </c>
      <c r="H52" s="170">
        <v>20060920</v>
      </c>
      <c r="I52" s="180">
        <v>0.12</v>
      </c>
      <c r="J52" s="180">
        <f t="shared" si="0"/>
        <v>0.12</v>
      </c>
      <c r="K52" s="180">
        <v>411.9463296</v>
      </c>
      <c r="L52" s="180">
        <f t="shared" si="1"/>
        <v>411.9463296</v>
      </c>
      <c r="M52" s="180">
        <f t="shared" si="2"/>
        <v>420.185256192</v>
      </c>
      <c r="N52" s="181" t="s">
        <v>782</v>
      </c>
      <c r="O52" s="169"/>
    </row>
    <row r="53" ht="12" spans="1:15">
      <c r="A53" s="168">
        <v>46</v>
      </c>
      <c r="B53" s="169" t="s">
        <v>789</v>
      </c>
      <c r="C53" s="169" t="s">
        <v>709</v>
      </c>
      <c r="D53" s="169" t="s">
        <v>790</v>
      </c>
      <c r="E53" s="169" t="s">
        <v>711</v>
      </c>
      <c r="F53" s="169" t="s">
        <v>703</v>
      </c>
      <c r="G53" s="170">
        <v>20001231</v>
      </c>
      <c r="H53" s="170">
        <v>20001231</v>
      </c>
      <c r="I53" s="180">
        <v>0.5</v>
      </c>
      <c r="J53" s="180">
        <f t="shared" si="0"/>
        <v>0.5</v>
      </c>
      <c r="K53" s="180">
        <v>1791.16</v>
      </c>
      <c r="L53" s="180">
        <f t="shared" si="1"/>
        <v>1791.16</v>
      </c>
      <c r="M53" s="180">
        <f t="shared" si="2"/>
        <v>1826.9832</v>
      </c>
      <c r="N53" s="181" t="s">
        <v>778</v>
      </c>
      <c r="O53" s="169"/>
    </row>
    <row r="54" ht="12" spans="1:15">
      <c r="A54" s="168">
        <v>47</v>
      </c>
      <c r="B54" s="169" t="s">
        <v>791</v>
      </c>
      <c r="C54" s="169" t="s">
        <v>709</v>
      </c>
      <c r="D54" s="169" t="s">
        <v>714</v>
      </c>
      <c r="E54" s="169" t="s">
        <v>711</v>
      </c>
      <c r="F54" s="169" t="s">
        <v>703</v>
      </c>
      <c r="G54" s="170">
        <v>20011231</v>
      </c>
      <c r="H54" s="170">
        <v>20011231</v>
      </c>
      <c r="I54" s="180">
        <v>0.22</v>
      </c>
      <c r="J54" s="180">
        <f t="shared" si="0"/>
        <v>0.22</v>
      </c>
      <c r="K54" s="180">
        <v>251.7449792</v>
      </c>
      <c r="L54" s="180">
        <f t="shared" si="1"/>
        <v>251.7449792</v>
      </c>
      <c r="M54" s="180">
        <f t="shared" si="2"/>
        <v>256.779878784</v>
      </c>
      <c r="N54" s="181" t="s">
        <v>778</v>
      </c>
      <c r="O54" s="169"/>
    </row>
    <row r="55" ht="12" spans="1:15">
      <c r="A55" s="168">
        <v>48</v>
      </c>
      <c r="B55" s="169" t="s">
        <v>792</v>
      </c>
      <c r="C55" s="169" t="s">
        <v>700</v>
      </c>
      <c r="D55" s="169" t="s">
        <v>793</v>
      </c>
      <c r="E55" s="169" t="s">
        <v>786</v>
      </c>
      <c r="F55" s="169" t="s">
        <v>703</v>
      </c>
      <c r="G55" s="170">
        <v>20071010</v>
      </c>
      <c r="H55" s="170">
        <v>20071010</v>
      </c>
      <c r="I55" s="180">
        <v>0.043</v>
      </c>
      <c r="J55" s="180">
        <f t="shared" si="0"/>
        <v>0.043</v>
      </c>
      <c r="K55" s="180">
        <v>147.61410144</v>
      </c>
      <c r="L55" s="180">
        <f t="shared" si="1"/>
        <v>147.61410144</v>
      </c>
      <c r="M55" s="180">
        <f t="shared" si="2"/>
        <v>150.5663834688</v>
      </c>
      <c r="N55" s="181" t="s">
        <v>787</v>
      </c>
      <c r="O55" s="169"/>
    </row>
    <row r="56" ht="12" spans="1:15">
      <c r="A56" s="168">
        <v>49</v>
      </c>
      <c r="B56" s="169" t="s">
        <v>794</v>
      </c>
      <c r="C56" s="169" t="s">
        <v>700</v>
      </c>
      <c r="D56" s="169" t="s">
        <v>727</v>
      </c>
      <c r="E56" s="169" t="s">
        <v>781</v>
      </c>
      <c r="F56" s="169" t="s">
        <v>703</v>
      </c>
      <c r="G56" s="170">
        <v>20060710</v>
      </c>
      <c r="H56" s="170">
        <v>20060710</v>
      </c>
      <c r="I56" s="180">
        <v>0.25</v>
      </c>
      <c r="J56" s="180">
        <f t="shared" si="0"/>
        <v>0.25</v>
      </c>
      <c r="K56" s="180">
        <v>858.22152</v>
      </c>
      <c r="L56" s="180">
        <f t="shared" si="1"/>
        <v>858.22152</v>
      </c>
      <c r="M56" s="180">
        <f t="shared" si="2"/>
        <v>875.3859504</v>
      </c>
      <c r="N56" s="181" t="s">
        <v>782</v>
      </c>
      <c r="O56" s="169"/>
    </row>
    <row r="57" ht="12" spans="1:15">
      <c r="A57" s="168">
        <v>50</v>
      </c>
      <c r="B57" s="169" t="s">
        <v>795</v>
      </c>
      <c r="C57" s="169" t="s">
        <v>700</v>
      </c>
      <c r="D57" s="169" t="s">
        <v>727</v>
      </c>
      <c r="E57" s="169" t="s">
        <v>728</v>
      </c>
      <c r="F57" s="169" t="s">
        <v>703</v>
      </c>
      <c r="G57" s="170">
        <v>20060710</v>
      </c>
      <c r="H57" s="170">
        <v>20060710</v>
      </c>
      <c r="I57" s="180">
        <v>0.52</v>
      </c>
      <c r="J57" s="180">
        <f t="shared" si="0"/>
        <v>0.52</v>
      </c>
      <c r="K57" s="180">
        <v>1785.1007616</v>
      </c>
      <c r="L57" s="180">
        <f t="shared" si="1"/>
        <v>1785.1007616</v>
      </c>
      <c r="M57" s="180">
        <f t="shared" si="2"/>
        <v>1820.802776832</v>
      </c>
      <c r="N57" s="181" t="s">
        <v>796</v>
      </c>
      <c r="O57" s="169"/>
    </row>
    <row r="58" ht="12" spans="1:15">
      <c r="A58" s="168">
        <v>51</v>
      </c>
      <c r="B58" s="169" t="s">
        <v>797</v>
      </c>
      <c r="C58" s="169" t="s">
        <v>709</v>
      </c>
      <c r="D58" s="169" t="s">
        <v>701</v>
      </c>
      <c r="E58" s="169" t="s">
        <v>798</v>
      </c>
      <c r="F58" s="169" t="s">
        <v>703</v>
      </c>
      <c r="G58" s="170">
        <v>19740930</v>
      </c>
      <c r="H58" s="170">
        <v>19740930</v>
      </c>
      <c r="I58" s="180">
        <v>0.025</v>
      </c>
      <c r="J58" s="180">
        <f t="shared" si="0"/>
        <v>0.025</v>
      </c>
      <c r="K58" s="180">
        <v>57.214768</v>
      </c>
      <c r="L58" s="180">
        <f t="shared" si="1"/>
        <v>57.214768</v>
      </c>
      <c r="M58" s="180">
        <f t="shared" si="2"/>
        <v>58.35906336</v>
      </c>
      <c r="N58" s="181" t="s">
        <v>799</v>
      </c>
      <c r="O58" s="169"/>
    </row>
    <row r="59" ht="12" spans="1:15">
      <c r="A59" s="168">
        <v>52</v>
      </c>
      <c r="B59" s="169" t="s">
        <v>800</v>
      </c>
      <c r="C59" s="169" t="s">
        <v>700</v>
      </c>
      <c r="D59" s="169" t="s">
        <v>734</v>
      </c>
      <c r="E59" s="169" t="s">
        <v>728</v>
      </c>
      <c r="F59" s="169" t="s">
        <v>703</v>
      </c>
      <c r="G59" s="170">
        <v>20060710</v>
      </c>
      <c r="H59" s="170">
        <v>20060710</v>
      </c>
      <c r="I59" s="180">
        <v>0.09</v>
      </c>
      <c r="J59" s="180">
        <f t="shared" si="0"/>
        <v>0.09</v>
      </c>
      <c r="K59" s="180">
        <v>514.932912</v>
      </c>
      <c r="L59" s="180">
        <f t="shared" si="1"/>
        <v>514.932912</v>
      </c>
      <c r="M59" s="180">
        <f t="shared" si="2"/>
        <v>525.23157024</v>
      </c>
      <c r="N59" s="181" t="s">
        <v>796</v>
      </c>
      <c r="O59" s="169"/>
    </row>
    <row r="60" ht="12" spans="1:15">
      <c r="A60" s="168">
        <v>53</v>
      </c>
      <c r="B60" s="169" t="s">
        <v>801</v>
      </c>
      <c r="C60" s="169" t="s">
        <v>700</v>
      </c>
      <c r="D60" s="169" t="s">
        <v>741</v>
      </c>
      <c r="E60" s="169" t="s">
        <v>728</v>
      </c>
      <c r="F60" s="169" t="s">
        <v>703</v>
      </c>
      <c r="G60" s="170">
        <v>20060710</v>
      </c>
      <c r="H60" s="170">
        <v>20060710</v>
      </c>
      <c r="I60" s="180">
        <v>0.02</v>
      </c>
      <c r="J60" s="180">
        <f t="shared" si="0"/>
        <v>0.02</v>
      </c>
      <c r="K60" s="180">
        <v>228.859072</v>
      </c>
      <c r="L60" s="180">
        <f t="shared" si="1"/>
        <v>228.859072</v>
      </c>
      <c r="M60" s="180">
        <f t="shared" si="2"/>
        <v>233.43625344</v>
      </c>
      <c r="N60" s="181" t="s">
        <v>796</v>
      </c>
      <c r="O60" s="169"/>
    </row>
    <row r="61" ht="12" spans="1:15">
      <c r="A61" s="168">
        <v>54</v>
      </c>
      <c r="B61" s="169" t="s">
        <v>802</v>
      </c>
      <c r="C61" s="169" t="s">
        <v>709</v>
      </c>
      <c r="D61" s="169" t="s">
        <v>706</v>
      </c>
      <c r="E61" s="169" t="s">
        <v>711</v>
      </c>
      <c r="F61" s="169" t="s">
        <v>703</v>
      </c>
      <c r="G61" s="170">
        <v>20001231</v>
      </c>
      <c r="H61" s="170">
        <v>20001231</v>
      </c>
      <c r="I61" s="180">
        <v>1.06</v>
      </c>
      <c r="J61" s="180">
        <f t="shared" si="0"/>
        <v>1.06</v>
      </c>
      <c r="K61" s="180">
        <v>24259.061632</v>
      </c>
      <c r="L61" s="180">
        <f t="shared" si="1"/>
        <v>24259.061632</v>
      </c>
      <c r="M61" s="180">
        <f t="shared" si="2"/>
        <v>24744.24286464</v>
      </c>
      <c r="N61" s="181" t="s">
        <v>803</v>
      </c>
      <c r="O61" s="169"/>
    </row>
    <row r="62" ht="12" spans="1:15">
      <c r="A62" s="168">
        <v>55</v>
      </c>
      <c r="B62" s="169" t="s">
        <v>804</v>
      </c>
      <c r="C62" s="169" t="s">
        <v>709</v>
      </c>
      <c r="D62" s="169" t="s">
        <v>721</v>
      </c>
      <c r="E62" s="169" t="s">
        <v>711</v>
      </c>
      <c r="F62" s="169" t="s">
        <v>703</v>
      </c>
      <c r="G62" s="170">
        <v>20001231</v>
      </c>
      <c r="H62" s="170">
        <v>20001231</v>
      </c>
      <c r="I62" s="180">
        <v>0.092</v>
      </c>
      <c r="J62" s="180">
        <f t="shared" si="0"/>
        <v>0.092</v>
      </c>
      <c r="K62" s="180">
        <v>315.82551936</v>
      </c>
      <c r="L62" s="180">
        <f t="shared" si="1"/>
        <v>315.82551936</v>
      </c>
      <c r="M62" s="180">
        <f t="shared" si="2"/>
        <v>322.1420297472</v>
      </c>
      <c r="N62" s="181" t="s">
        <v>803</v>
      </c>
      <c r="O62" s="169"/>
    </row>
    <row r="63" ht="12" spans="1:15">
      <c r="A63" s="168">
        <v>56</v>
      </c>
      <c r="B63" s="169" t="s">
        <v>805</v>
      </c>
      <c r="C63" s="169" t="s">
        <v>806</v>
      </c>
      <c r="D63" s="169" t="s">
        <v>714</v>
      </c>
      <c r="E63" s="169" t="s">
        <v>807</v>
      </c>
      <c r="F63" s="169" t="s">
        <v>703</v>
      </c>
      <c r="G63" s="170">
        <v>20071202</v>
      </c>
      <c r="H63" s="170">
        <v>20071202</v>
      </c>
      <c r="I63" s="180">
        <v>0.021</v>
      </c>
      <c r="J63" s="180">
        <f t="shared" si="0"/>
        <v>0.021</v>
      </c>
      <c r="K63" s="180">
        <v>24.03020256</v>
      </c>
      <c r="L63" s="180">
        <f t="shared" si="1"/>
        <v>24.03020256</v>
      </c>
      <c r="M63" s="180">
        <f t="shared" si="2"/>
        <v>24.5108066112</v>
      </c>
      <c r="N63" s="181" t="s">
        <v>808</v>
      </c>
      <c r="O63" s="169"/>
    </row>
    <row r="64" ht="12" spans="1:15">
      <c r="A64" s="168">
        <v>57</v>
      </c>
      <c r="B64" s="169" t="s">
        <v>809</v>
      </c>
      <c r="C64" s="169" t="s">
        <v>694</v>
      </c>
      <c r="D64" s="169" t="s">
        <v>810</v>
      </c>
      <c r="E64" s="169" t="s">
        <v>724</v>
      </c>
      <c r="F64" s="169" t="s">
        <v>703</v>
      </c>
      <c r="G64" s="170">
        <v>20081009</v>
      </c>
      <c r="H64" s="170">
        <v>20081009</v>
      </c>
      <c r="I64" s="180">
        <v>0.5</v>
      </c>
      <c r="J64" s="180">
        <f t="shared" si="0"/>
        <v>0.5</v>
      </c>
      <c r="K64" s="180">
        <v>2860.7384</v>
      </c>
      <c r="L64" s="180">
        <f t="shared" si="1"/>
        <v>2860.7384</v>
      </c>
      <c r="M64" s="180">
        <f t="shared" si="2"/>
        <v>2917.953168</v>
      </c>
      <c r="N64" s="181" t="s">
        <v>811</v>
      </c>
      <c r="O64" s="169"/>
    </row>
    <row r="65" ht="12" spans="1:15">
      <c r="A65" s="168">
        <v>58</v>
      </c>
      <c r="B65" s="169" t="s">
        <v>812</v>
      </c>
      <c r="C65" s="169" t="s">
        <v>806</v>
      </c>
      <c r="D65" s="169" t="s">
        <v>714</v>
      </c>
      <c r="E65" s="169" t="s">
        <v>807</v>
      </c>
      <c r="F65" s="169" t="s">
        <v>703</v>
      </c>
      <c r="G65" s="170">
        <v>20071020</v>
      </c>
      <c r="H65" s="170">
        <v>20071020</v>
      </c>
      <c r="I65" s="180">
        <v>0.032</v>
      </c>
      <c r="J65" s="180">
        <f t="shared" si="0"/>
        <v>0.032</v>
      </c>
      <c r="K65" s="180">
        <v>36.61745152</v>
      </c>
      <c r="L65" s="180">
        <f t="shared" si="1"/>
        <v>36.61745152</v>
      </c>
      <c r="M65" s="180">
        <f t="shared" si="2"/>
        <v>37.3498005504</v>
      </c>
      <c r="N65" s="181" t="s">
        <v>813</v>
      </c>
      <c r="O65" s="169"/>
    </row>
    <row r="66" ht="12" spans="1:15">
      <c r="A66" s="168">
        <v>59</v>
      </c>
      <c r="B66" s="169" t="s">
        <v>814</v>
      </c>
      <c r="C66" s="169" t="s">
        <v>815</v>
      </c>
      <c r="D66" s="169" t="s">
        <v>706</v>
      </c>
      <c r="E66" s="169" t="s">
        <v>798</v>
      </c>
      <c r="F66" s="169" t="s">
        <v>703</v>
      </c>
      <c r="G66" s="170">
        <v>19740930</v>
      </c>
      <c r="H66" s="170">
        <v>19740930</v>
      </c>
      <c r="I66" s="180">
        <v>0.03</v>
      </c>
      <c r="J66" s="180">
        <f t="shared" si="0"/>
        <v>0.03</v>
      </c>
      <c r="K66" s="180">
        <v>686.577216</v>
      </c>
      <c r="L66" s="180">
        <f t="shared" si="1"/>
        <v>686.577216</v>
      </c>
      <c r="M66" s="180">
        <f t="shared" si="2"/>
        <v>700.30876032</v>
      </c>
      <c r="N66" s="181" t="s">
        <v>816</v>
      </c>
      <c r="O66" s="169"/>
    </row>
    <row r="67" ht="12" spans="1:15">
      <c r="A67" s="168">
        <v>60</v>
      </c>
      <c r="B67" s="169" t="s">
        <v>817</v>
      </c>
      <c r="C67" s="169" t="s">
        <v>818</v>
      </c>
      <c r="D67" s="169" t="s">
        <v>785</v>
      </c>
      <c r="E67" s="169" t="s">
        <v>819</v>
      </c>
      <c r="F67" s="169" t="s">
        <v>703</v>
      </c>
      <c r="G67" s="170">
        <v>20070610</v>
      </c>
      <c r="H67" s="170">
        <v>20070610</v>
      </c>
      <c r="I67" s="180">
        <v>0.029</v>
      </c>
      <c r="J67" s="180">
        <f t="shared" si="0"/>
        <v>0.029</v>
      </c>
      <c r="K67" s="180">
        <v>33.18456544</v>
      </c>
      <c r="L67" s="180">
        <f t="shared" si="1"/>
        <v>33.18456544</v>
      </c>
      <c r="M67" s="180">
        <f t="shared" si="2"/>
        <v>33.8482567488</v>
      </c>
      <c r="N67" s="181" t="s">
        <v>820</v>
      </c>
      <c r="O67" s="169"/>
    </row>
    <row r="68" ht="12" spans="1:15">
      <c r="A68" s="168">
        <v>61</v>
      </c>
      <c r="B68" s="169" t="s">
        <v>821</v>
      </c>
      <c r="C68" s="169" t="s">
        <v>700</v>
      </c>
      <c r="D68" s="169" t="s">
        <v>714</v>
      </c>
      <c r="E68" s="169" t="s">
        <v>711</v>
      </c>
      <c r="F68" s="169" t="s">
        <v>703</v>
      </c>
      <c r="G68" s="170">
        <v>20041101</v>
      </c>
      <c r="H68" s="170">
        <v>20041101</v>
      </c>
      <c r="I68" s="180">
        <v>0.02</v>
      </c>
      <c r="J68" s="180">
        <f t="shared" si="0"/>
        <v>0.02</v>
      </c>
      <c r="K68" s="180">
        <v>22.8859072</v>
      </c>
      <c r="L68" s="180">
        <f t="shared" si="1"/>
        <v>22.8859072</v>
      </c>
      <c r="M68" s="180">
        <f t="shared" si="2"/>
        <v>23.343625344</v>
      </c>
      <c r="N68" s="181" t="s">
        <v>822</v>
      </c>
      <c r="O68" s="169"/>
    </row>
    <row r="69" ht="12" spans="1:15">
      <c r="A69" s="168">
        <v>62</v>
      </c>
      <c r="B69" s="169" t="s">
        <v>823</v>
      </c>
      <c r="C69" s="169" t="s">
        <v>700</v>
      </c>
      <c r="D69" s="169" t="s">
        <v>727</v>
      </c>
      <c r="E69" s="169" t="s">
        <v>728</v>
      </c>
      <c r="F69" s="169" t="s">
        <v>703</v>
      </c>
      <c r="G69" s="170">
        <v>20060710</v>
      </c>
      <c r="H69" s="170">
        <v>20060710</v>
      </c>
      <c r="I69" s="180">
        <v>0.18</v>
      </c>
      <c r="J69" s="180">
        <f t="shared" si="0"/>
        <v>0.18</v>
      </c>
      <c r="K69" s="180">
        <v>617.9194944</v>
      </c>
      <c r="L69" s="180">
        <f t="shared" si="1"/>
        <v>617.9194944</v>
      </c>
      <c r="M69" s="180">
        <f t="shared" si="2"/>
        <v>630.277884288</v>
      </c>
      <c r="N69" s="181" t="s">
        <v>824</v>
      </c>
      <c r="O69" s="169"/>
    </row>
    <row r="70" ht="12" spans="1:15">
      <c r="A70" s="168">
        <v>63</v>
      </c>
      <c r="B70" s="169" t="s">
        <v>825</v>
      </c>
      <c r="C70" s="169" t="s">
        <v>709</v>
      </c>
      <c r="D70" s="169" t="s">
        <v>714</v>
      </c>
      <c r="E70" s="169" t="s">
        <v>711</v>
      </c>
      <c r="F70" s="169" t="s">
        <v>703</v>
      </c>
      <c r="G70" s="170">
        <v>20011231</v>
      </c>
      <c r="H70" s="170">
        <v>20011231</v>
      </c>
      <c r="I70" s="180">
        <v>0.0402</v>
      </c>
      <c r="J70" s="180">
        <f t="shared" si="0"/>
        <v>0.0402</v>
      </c>
      <c r="K70" s="180">
        <v>46.000673472</v>
      </c>
      <c r="L70" s="180">
        <f t="shared" si="1"/>
        <v>46.000673472</v>
      </c>
      <c r="M70" s="180">
        <f t="shared" si="2"/>
        <v>46.92068694144</v>
      </c>
      <c r="N70" s="181" t="s">
        <v>816</v>
      </c>
      <c r="O70" s="169"/>
    </row>
    <row r="71" ht="12" spans="1:15">
      <c r="A71" s="168">
        <v>64</v>
      </c>
      <c r="B71" s="169" t="s">
        <v>826</v>
      </c>
      <c r="C71" s="169" t="s">
        <v>700</v>
      </c>
      <c r="D71" s="169" t="s">
        <v>739</v>
      </c>
      <c r="E71" s="169" t="s">
        <v>827</v>
      </c>
      <c r="F71" s="169" t="s">
        <v>703</v>
      </c>
      <c r="G71" s="170">
        <v>20041101</v>
      </c>
      <c r="H71" s="170">
        <v>20041101</v>
      </c>
      <c r="I71" s="180">
        <v>0.105</v>
      </c>
      <c r="J71" s="180">
        <f t="shared" si="0"/>
        <v>0.105</v>
      </c>
      <c r="K71" s="180">
        <v>6007.55064</v>
      </c>
      <c r="L71" s="180">
        <f t="shared" si="1"/>
        <v>6007.55064</v>
      </c>
      <c r="M71" s="180">
        <f t="shared" si="2"/>
        <v>6127.7016528</v>
      </c>
      <c r="N71" s="181" t="s">
        <v>828</v>
      </c>
      <c r="O71" s="169"/>
    </row>
    <row r="72" ht="12" spans="1:15">
      <c r="A72" s="168">
        <v>65</v>
      </c>
      <c r="B72" s="169" t="s">
        <v>829</v>
      </c>
      <c r="C72" s="169" t="s">
        <v>700</v>
      </c>
      <c r="D72" s="169" t="s">
        <v>773</v>
      </c>
      <c r="E72" s="169" t="s">
        <v>711</v>
      </c>
      <c r="F72" s="169" t="s">
        <v>703</v>
      </c>
      <c r="G72" s="170">
        <v>20041101</v>
      </c>
      <c r="H72" s="170">
        <v>20041101</v>
      </c>
      <c r="I72" s="180">
        <v>0.23</v>
      </c>
      <c r="J72" s="180">
        <f t="shared" si="0"/>
        <v>0.23</v>
      </c>
      <c r="K72" s="180">
        <v>1315.939664</v>
      </c>
      <c r="L72" s="180">
        <f t="shared" si="1"/>
        <v>1315.939664</v>
      </c>
      <c r="M72" s="180">
        <f t="shared" si="2"/>
        <v>1342.25845728</v>
      </c>
      <c r="N72" s="181" t="s">
        <v>828</v>
      </c>
      <c r="O72" s="169"/>
    </row>
    <row r="73" ht="12" spans="1:15">
      <c r="A73" s="168">
        <v>66</v>
      </c>
      <c r="B73" s="169" t="s">
        <v>830</v>
      </c>
      <c r="C73" s="169" t="s">
        <v>700</v>
      </c>
      <c r="D73" s="169" t="s">
        <v>721</v>
      </c>
      <c r="E73" s="169" t="s">
        <v>711</v>
      </c>
      <c r="F73" s="169" t="s">
        <v>703</v>
      </c>
      <c r="G73" s="170">
        <v>20040801</v>
      </c>
      <c r="H73" s="170">
        <v>20040801</v>
      </c>
      <c r="I73" s="180">
        <v>0.6</v>
      </c>
      <c r="J73" s="180">
        <f t="shared" ref="J73:J90" si="3">I73</f>
        <v>0.6</v>
      </c>
      <c r="K73" s="180">
        <v>2059.731648</v>
      </c>
      <c r="L73" s="180">
        <f t="shared" ref="L73:L88" si="4">K73</f>
        <v>2059.731648</v>
      </c>
      <c r="M73" s="180">
        <f t="shared" ref="M73:M85" si="5">L73*1.02</f>
        <v>2100.92628096</v>
      </c>
      <c r="N73" s="181" t="s">
        <v>831</v>
      </c>
      <c r="O73" s="169"/>
    </row>
    <row r="74" ht="12" spans="1:15">
      <c r="A74" s="168">
        <v>67</v>
      </c>
      <c r="B74" s="169" t="s">
        <v>832</v>
      </c>
      <c r="C74" s="169" t="s">
        <v>700</v>
      </c>
      <c r="D74" s="169" t="s">
        <v>741</v>
      </c>
      <c r="E74" s="169" t="s">
        <v>728</v>
      </c>
      <c r="F74" s="169" t="s">
        <v>703</v>
      </c>
      <c r="G74" s="170">
        <v>20060710</v>
      </c>
      <c r="H74" s="170">
        <v>20060710</v>
      </c>
      <c r="I74" s="180">
        <v>0.4</v>
      </c>
      <c r="J74" s="180">
        <f t="shared" si="3"/>
        <v>0.4</v>
      </c>
      <c r="K74" s="180">
        <v>4577.18144</v>
      </c>
      <c r="L74" s="180">
        <f t="shared" si="4"/>
        <v>4577.18144</v>
      </c>
      <c r="M74" s="180">
        <f t="shared" si="5"/>
        <v>4668.7250688</v>
      </c>
      <c r="N74" s="181" t="s">
        <v>824</v>
      </c>
      <c r="O74" s="169"/>
    </row>
    <row r="75" ht="12" spans="1:15">
      <c r="A75" s="168">
        <v>68</v>
      </c>
      <c r="B75" s="169" t="s">
        <v>833</v>
      </c>
      <c r="C75" s="169" t="s">
        <v>709</v>
      </c>
      <c r="D75" s="169" t="s">
        <v>721</v>
      </c>
      <c r="E75" s="169" t="s">
        <v>711</v>
      </c>
      <c r="F75" s="169" t="s">
        <v>703</v>
      </c>
      <c r="G75" s="170">
        <v>20011231</v>
      </c>
      <c r="H75" s="170">
        <v>20011231</v>
      </c>
      <c r="I75" s="180">
        <v>0.0665</v>
      </c>
      <c r="J75" s="180">
        <f t="shared" si="3"/>
        <v>0.0665</v>
      </c>
      <c r="K75" s="180">
        <v>228.28692432</v>
      </c>
      <c r="L75" s="180">
        <f t="shared" si="4"/>
        <v>228.28692432</v>
      </c>
      <c r="M75" s="180">
        <f t="shared" si="5"/>
        <v>232.8526628064</v>
      </c>
      <c r="N75" s="181" t="s">
        <v>816</v>
      </c>
      <c r="O75" s="169"/>
    </row>
    <row r="76" ht="12" spans="1:15">
      <c r="A76" s="168">
        <v>69</v>
      </c>
      <c r="B76" s="169" t="s">
        <v>834</v>
      </c>
      <c r="C76" s="169" t="s">
        <v>700</v>
      </c>
      <c r="D76" s="169" t="s">
        <v>706</v>
      </c>
      <c r="E76" s="169" t="s">
        <v>711</v>
      </c>
      <c r="F76" s="169" t="s">
        <v>703</v>
      </c>
      <c r="G76" s="170">
        <v>20040801</v>
      </c>
      <c r="H76" s="170">
        <v>20040801</v>
      </c>
      <c r="I76" s="180">
        <v>0.36</v>
      </c>
      <c r="J76" s="180">
        <f t="shared" si="3"/>
        <v>0.36</v>
      </c>
      <c r="K76" s="180">
        <v>8238.926592</v>
      </c>
      <c r="L76" s="180">
        <f t="shared" si="4"/>
        <v>8238.926592</v>
      </c>
      <c r="M76" s="180">
        <f t="shared" si="5"/>
        <v>8403.70512384</v>
      </c>
      <c r="N76" s="181" t="s">
        <v>835</v>
      </c>
      <c r="O76" s="169"/>
    </row>
    <row r="77" ht="12" spans="1:15">
      <c r="A77" s="168">
        <v>70</v>
      </c>
      <c r="B77" s="169" t="s">
        <v>836</v>
      </c>
      <c r="C77" s="169" t="s">
        <v>700</v>
      </c>
      <c r="D77" s="169" t="s">
        <v>719</v>
      </c>
      <c r="E77" s="169" t="s">
        <v>711</v>
      </c>
      <c r="F77" s="169" t="s">
        <v>703</v>
      </c>
      <c r="G77" s="170">
        <v>20040801</v>
      </c>
      <c r="H77" s="170">
        <v>20040801</v>
      </c>
      <c r="I77" s="180">
        <v>0.44</v>
      </c>
      <c r="J77" s="180">
        <f t="shared" si="3"/>
        <v>0.44</v>
      </c>
      <c r="K77" s="180">
        <v>5034.899584</v>
      </c>
      <c r="L77" s="180">
        <f t="shared" si="4"/>
        <v>5034.899584</v>
      </c>
      <c r="M77" s="180">
        <f t="shared" si="5"/>
        <v>5135.59757568</v>
      </c>
      <c r="N77" s="181" t="s">
        <v>837</v>
      </c>
      <c r="O77" s="169"/>
    </row>
    <row r="78" ht="12" spans="1:15">
      <c r="A78" s="168">
        <v>71</v>
      </c>
      <c r="B78" s="169" t="s">
        <v>838</v>
      </c>
      <c r="C78" s="169" t="s">
        <v>700</v>
      </c>
      <c r="D78" s="169" t="s">
        <v>721</v>
      </c>
      <c r="E78" s="169" t="s">
        <v>711</v>
      </c>
      <c r="F78" s="169" t="s">
        <v>703</v>
      </c>
      <c r="G78" s="170">
        <v>20040801</v>
      </c>
      <c r="H78" s="170">
        <v>20040801</v>
      </c>
      <c r="I78" s="180">
        <v>0.17</v>
      </c>
      <c r="J78" s="180">
        <f t="shared" si="3"/>
        <v>0.17</v>
      </c>
      <c r="K78" s="180">
        <v>583.5906336</v>
      </c>
      <c r="L78" s="180">
        <f t="shared" si="4"/>
        <v>583.5906336</v>
      </c>
      <c r="M78" s="180">
        <f t="shared" si="5"/>
        <v>595.262446272</v>
      </c>
      <c r="N78" s="181" t="s">
        <v>839</v>
      </c>
      <c r="O78" s="169"/>
    </row>
    <row r="79" ht="12" spans="1:15">
      <c r="A79" s="168">
        <v>72</v>
      </c>
      <c r="B79" s="169" t="s">
        <v>840</v>
      </c>
      <c r="C79" s="169" t="s">
        <v>700</v>
      </c>
      <c r="D79" s="169" t="s">
        <v>810</v>
      </c>
      <c r="E79" s="169" t="s">
        <v>786</v>
      </c>
      <c r="F79" s="169" t="s">
        <v>703</v>
      </c>
      <c r="G79" s="170">
        <v>20071010</v>
      </c>
      <c r="H79" s="170">
        <v>20071010</v>
      </c>
      <c r="I79" s="180">
        <v>0.03</v>
      </c>
      <c r="J79" s="180">
        <f t="shared" si="3"/>
        <v>0.03</v>
      </c>
      <c r="K79" s="180">
        <v>171.644304</v>
      </c>
      <c r="L79" s="180">
        <f t="shared" si="4"/>
        <v>171.644304</v>
      </c>
      <c r="M79" s="180">
        <f t="shared" si="5"/>
        <v>175.07719008</v>
      </c>
      <c r="N79" s="181" t="s">
        <v>841</v>
      </c>
      <c r="O79" s="169"/>
    </row>
    <row r="80" ht="12" spans="1:15">
      <c r="A80" s="168">
        <v>73</v>
      </c>
      <c r="B80" s="169" t="s">
        <v>842</v>
      </c>
      <c r="C80" s="169" t="s">
        <v>694</v>
      </c>
      <c r="D80" s="169" t="s">
        <v>723</v>
      </c>
      <c r="E80" s="169" t="s">
        <v>724</v>
      </c>
      <c r="F80" s="169" t="s">
        <v>703</v>
      </c>
      <c r="G80" s="170">
        <v>20081009</v>
      </c>
      <c r="H80" s="170">
        <v>20081009</v>
      </c>
      <c r="I80" s="180">
        <v>0.195</v>
      </c>
      <c r="J80" s="180">
        <f t="shared" si="3"/>
        <v>0.195</v>
      </c>
      <c r="K80" s="180">
        <v>2231.375952</v>
      </c>
      <c r="L80" s="180">
        <f t="shared" si="4"/>
        <v>2231.375952</v>
      </c>
      <c r="M80" s="180">
        <f t="shared" si="5"/>
        <v>2276.00347104</v>
      </c>
      <c r="N80" s="181" t="s">
        <v>843</v>
      </c>
      <c r="O80" s="169"/>
    </row>
    <row r="81" ht="12" spans="1:15">
      <c r="A81" s="168">
        <v>74</v>
      </c>
      <c r="B81" s="169" t="s">
        <v>844</v>
      </c>
      <c r="C81" s="169" t="s">
        <v>700</v>
      </c>
      <c r="D81" s="169" t="s">
        <v>706</v>
      </c>
      <c r="E81" s="169" t="s">
        <v>711</v>
      </c>
      <c r="F81" s="169" t="s">
        <v>703</v>
      </c>
      <c r="G81" s="170">
        <v>20040801</v>
      </c>
      <c r="H81" s="170">
        <v>20040801</v>
      </c>
      <c r="I81" s="180">
        <v>0.09</v>
      </c>
      <c r="J81" s="180">
        <f t="shared" si="3"/>
        <v>0.09</v>
      </c>
      <c r="K81" s="180">
        <v>2059.731648</v>
      </c>
      <c r="L81" s="180">
        <f t="shared" si="4"/>
        <v>2059.731648</v>
      </c>
      <c r="M81" s="180">
        <f t="shared" si="5"/>
        <v>2100.92628096</v>
      </c>
      <c r="N81" s="181" t="s">
        <v>845</v>
      </c>
      <c r="O81" s="169"/>
    </row>
    <row r="82" ht="12" spans="1:15">
      <c r="A82" s="168">
        <v>75</v>
      </c>
      <c r="B82" s="169" t="s">
        <v>846</v>
      </c>
      <c r="C82" s="169" t="s">
        <v>700</v>
      </c>
      <c r="D82" s="169" t="s">
        <v>701</v>
      </c>
      <c r="E82" s="169" t="s">
        <v>711</v>
      </c>
      <c r="F82" s="169" t="s">
        <v>703</v>
      </c>
      <c r="G82" s="170">
        <v>20040801</v>
      </c>
      <c r="H82" s="170">
        <v>20040801</v>
      </c>
      <c r="I82" s="180">
        <v>0.24</v>
      </c>
      <c r="J82" s="180">
        <f t="shared" si="3"/>
        <v>0.24</v>
      </c>
      <c r="K82" s="180">
        <v>549.2617728</v>
      </c>
      <c r="L82" s="180">
        <f t="shared" si="4"/>
        <v>549.2617728</v>
      </c>
      <c r="M82" s="180">
        <f t="shared" si="5"/>
        <v>560.247008256</v>
      </c>
      <c r="N82" s="181" t="s">
        <v>839</v>
      </c>
      <c r="O82" s="169"/>
    </row>
    <row r="83" ht="12" spans="1:15">
      <c r="A83" s="168">
        <v>76</v>
      </c>
      <c r="B83" s="183" t="s">
        <v>847</v>
      </c>
      <c r="C83" s="183" t="s">
        <v>700</v>
      </c>
      <c r="D83" s="183" t="s">
        <v>773</v>
      </c>
      <c r="E83" s="183" t="s">
        <v>711</v>
      </c>
      <c r="F83" s="183" t="s">
        <v>703</v>
      </c>
      <c r="G83" s="184">
        <v>20040801</v>
      </c>
      <c r="H83" s="184">
        <v>20040801</v>
      </c>
      <c r="I83" s="191">
        <v>0.149</v>
      </c>
      <c r="J83" s="191">
        <f t="shared" si="3"/>
        <v>0.149</v>
      </c>
      <c r="K83" s="191">
        <v>852.5000432</v>
      </c>
      <c r="L83" s="191">
        <f t="shared" si="4"/>
        <v>852.5000432</v>
      </c>
      <c r="M83" s="180">
        <f t="shared" si="5"/>
        <v>869.550044064</v>
      </c>
      <c r="N83" s="181" t="s">
        <v>839</v>
      </c>
      <c r="O83" s="169"/>
    </row>
    <row r="84" ht="12" spans="1:15">
      <c r="A84" s="168">
        <v>77</v>
      </c>
      <c r="B84" s="185"/>
      <c r="C84" s="183" t="s">
        <v>709</v>
      </c>
      <c r="D84" s="185" t="s">
        <v>848</v>
      </c>
      <c r="E84" s="183" t="s">
        <v>849</v>
      </c>
      <c r="F84" s="183" t="s">
        <v>703</v>
      </c>
      <c r="G84" s="184">
        <v>20120101</v>
      </c>
      <c r="H84" s="170">
        <v>20120101</v>
      </c>
      <c r="I84" s="191">
        <v>0.66</v>
      </c>
      <c r="J84" s="191">
        <f t="shared" si="3"/>
        <v>0.66</v>
      </c>
      <c r="K84" s="191">
        <v>377.6174688</v>
      </c>
      <c r="L84" s="191">
        <f t="shared" si="4"/>
        <v>377.6174688</v>
      </c>
      <c r="M84" s="191">
        <f t="shared" si="5"/>
        <v>385.169818176</v>
      </c>
      <c r="N84" s="192" t="s">
        <v>850</v>
      </c>
      <c r="O84" s="193"/>
    </row>
    <row r="85" ht="21" customHeight="1" spans="1:15">
      <c r="A85" s="168">
        <v>78</v>
      </c>
      <c r="B85" s="186" t="s">
        <v>851</v>
      </c>
      <c r="C85" s="187" t="s">
        <v>852</v>
      </c>
      <c r="D85" s="186" t="s">
        <v>853</v>
      </c>
      <c r="E85" s="187" t="s">
        <v>854</v>
      </c>
      <c r="F85" s="170" t="s">
        <v>855</v>
      </c>
      <c r="G85" s="170">
        <v>19991231</v>
      </c>
      <c r="H85" s="170">
        <v>19991231</v>
      </c>
      <c r="I85" s="180">
        <v>48</v>
      </c>
      <c r="J85" s="180">
        <v>48</v>
      </c>
      <c r="K85" s="180">
        <v>720</v>
      </c>
      <c r="L85" s="180">
        <f t="shared" si="4"/>
        <v>720</v>
      </c>
      <c r="M85" s="180">
        <f t="shared" si="5"/>
        <v>734.4</v>
      </c>
      <c r="N85" s="181"/>
      <c r="O85" s="194" t="s">
        <v>856</v>
      </c>
    </row>
    <row r="86" ht="12" spans="1:15">
      <c r="A86" s="188" t="s">
        <v>857</v>
      </c>
      <c r="B86" s="188"/>
      <c r="C86" s="188"/>
      <c r="D86" s="188"/>
      <c r="E86" s="188"/>
      <c r="F86" s="188"/>
      <c r="G86" s="189"/>
      <c r="H86" s="189"/>
      <c r="I86" s="195">
        <f>SUM(I8:I85)</f>
        <v>63.4769</v>
      </c>
      <c r="J86" s="195">
        <f>SUM(J8:J85)</f>
        <v>63.4769</v>
      </c>
      <c r="K86" s="195">
        <f>ROUND(SUM(K8:K85),0)</f>
        <v>146950</v>
      </c>
      <c r="L86" s="195">
        <f>ROUND(SUM(L8:L85),0)</f>
        <v>146950</v>
      </c>
      <c r="M86" s="195">
        <f>SUM(M8:M85)</f>
        <v>149889.1888067</v>
      </c>
      <c r="N86" s="181"/>
      <c r="O86" s="196"/>
    </row>
    <row r="87" ht="12" spans="1:15">
      <c r="A87" s="188" t="s">
        <v>858</v>
      </c>
      <c r="B87" s="188"/>
      <c r="C87" s="188"/>
      <c r="D87" s="188"/>
      <c r="E87" s="188"/>
      <c r="F87" s="188"/>
      <c r="G87" s="189"/>
      <c r="H87" s="189"/>
      <c r="I87" s="180"/>
      <c r="J87" s="180">
        <f t="shared" si="3"/>
        <v>0</v>
      </c>
      <c r="K87" s="180"/>
      <c r="L87" s="180">
        <f t="shared" si="4"/>
        <v>0</v>
      </c>
      <c r="M87" s="180"/>
      <c r="N87" s="196"/>
      <c r="O87" s="196"/>
    </row>
    <row r="88" ht="12" spans="1:15">
      <c r="A88" s="188" t="s">
        <v>859</v>
      </c>
      <c r="B88" s="188"/>
      <c r="C88" s="188"/>
      <c r="D88" s="188"/>
      <c r="E88" s="188"/>
      <c r="F88" s="188"/>
      <c r="G88" s="189"/>
      <c r="H88" s="189"/>
      <c r="I88" s="195">
        <f t="shared" ref="I88" si="6">I86-I87</f>
        <v>63.4769</v>
      </c>
      <c r="J88" s="195">
        <f t="shared" ref="J88" si="7">J86-J87</f>
        <v>63.4769</v>
      </c>
      <c r="K88" s="180">
        <f>K86</f>
        <v>146950</v>
      </c>
      <c r="L88" s="180">
        <f t="shared" si="4"/>
        <v>146950</v>
      </c>
      <c r="M88" s="180">
        <f>M86</f>
        <v>149889.1888067</v>
      </c>
      <c r="N88" s="197"/>
      <c r="O88" s="196"/>
    </row>
    <row r="89" spans="1:15">
      <c r="A89" s="190" t="e">
        <f>#REF!&amp;#REF!</f>
        <v>#REF!</v>
      </c>
      <c r="B89" s="190"/>
      <c r="C89" s="161"/>
      <c r="D89" s="161"/>
      <c r="E89" s="161"/>
      <c r="F89" s="161"/>
      <c r="G89" s="161"/>
      <c r="H89" s="161"/>
      <c r="J89" s="153">
        <f t="shared" si="3"/>
        <v>0</v>
      </c>
      <c r="K89" s="153" t="s">
        <v>860</v>
      </c>
      <c r="N89" s="153"/>
      <c r="O89" s="198"/>
    </row>
    <row r="90" spans="1:15">
      <c r="A90" s="190" t="e">
        <f>CONCATENATE(#REF!,#REF!,#REF!,#REF!,#REF!,#REF!,#REF!)</f>
        <v>#REF!</v>
      </c>
      <c r="B90" s="190"/>
      <c r="C90" s="161"/>
      <c r="D90" s="161"/>
      <c r="E90" s="161"/>
      <c r="F90" s="161"/>
      <c r="G90" s="161"/>
      <c r="H90" s="161"/>
      <c r="J90" s="153">
        <f t="shared" si="3"/>
        <v>0</v>
      </c>
      <c r="N90" s="153"/>
      <c r="O90" s="199"/>
    </row>
    <row r="91" spans="14:14">
      <c r="N91" s="153"/>
    </row>
  </sheetData>
  <mergeCells count="18">
    <mergeCell ref="A2:O2"/>
    <mergeCell ref="A3:O3"/>
    <mergeCell ref="A4:O4"/>
    <mergeCell ref="J6:M6"/>
    <mergeCell ref="A86:F86"/>
    <mergeCell ref="A87:F87"/>
    <mergeCell ref="A88:F88"/>
    <mergeCell ref="A6:A7"/>
    <mergeCell ref="B6:B7"/>
    <mergeCell ref="C6:C7"/>
    <mergeCell ref="D6:D7"/>
    <mergeCell ref="E6:E7"/>
    <mergeCell ref="F6:F7"/>
    <mergeCell ref="G6:G7"/>
    <mergeCell ref="H6:H7"/>
    <mergeCell ref="I6:I7"/>
    <mergeCell ref="N6:N7"/>
    <mergeCell ref="O6:O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6111111111111"/>
  <pageSetup paperSize="9" scale="83"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861</v>
      </c>
      <c r="B2" s="5"/>
      <c r="C2" s="5"/>
      <c r="D2" s="5"/>
      <c r="E2" s="5"/>
      <c r="F2" s="5"/>
      <c r="G2" s="5"/>
      <c r="H2" s="5"/>
      <c r="I2" s="5"/>
      <c r="J2" s="5"/>
      <c r="K2" s="5"/>
      <c r="L2" s="5"/>
      <c r="M2" s="5"/>
      <c r="N2" s="5"/>
      <c r="O2" s="5"/>
      <c r="P2" s="5"/>
      <c r="Q2" s="5"/>
      <c r="R2" s="5"/>
      <c r="S2" s="5"/>
      <c r="T2" s="5"/>
    </row>
    <row r="3" ht="17.25" customHeight="1" spans="1:20">
      <c r="A3" s="5" t="s">
        <v>862</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863</v>
      </c>
      <c r="C6" s="134" t="s">
        <v>864</v>
      </c>
      <c r="D6" s="134" t="s">
        <v>399</v>
      </c>
      <c r="E6" s="126" t="s">
        <v>526</v>
      </c>
      <c r="F6" s="126" t="s">
        <v>400</v>
      </c>
      <c r="G6" s="126" t="s">
        <v>405</v>
      </c>
      <c r="H6" s="135" t="s">
        <v>689</v>
      </c>
      <c r="I6" s="135" t="s">
        <v>525</v>
      </c>
      <c r="J6" s="126" t="s">
        <v>865</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866</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361111111111"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867</v>
      </c>
      <c r="B2" s="5"/>
      <c r="C2" s="5"/>
      <c r="D2" s="5"/>
      <c r="E2" s="5"/>
      <c r="F2" s="5"/>
      <c r="G2" s="5"/>
      <c r="H2" s="5"/>
      <c r="I2" s="5"/>
      <c r="J2" s="5"/>
      <c r="K2" s="5"/>
      <c r="L2" s="5"/>
      <c r="M2" s="5"/>
      <c r="N2" s="5"/>
      <c r="O2" s="5"/>
      <c r="P2" s="5"/>
    </row>
    <row r="3" ht="30" customHeight="1" spans="1:16">
      <c r="A3" s="5" t="s">
        <v>868</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869</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870</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871</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872</v>
      </c>
      <c r="B2" s="5"/>
      <c r="C2" s="5"/>
      <c r="D2" s="5"/>
      <c r="E2" s="5"/>
      <c r="F2" s="5"/>
    </row>
    <row r="3" ht="30" customHeight="1" spans="1:6">
      <c r="A3" s="5" t="s">
        <v>873</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874</v>
      </c>
      <c r="B7" s="75" t="s">
        <v>81</v>
      </c>
      <c r="C7" s="17">
        <f>'在建（土建）'!I28</f>
        <v>0</v>
      </c>
      <c r="D7" s="17">
        <f>'在建（土建）'!J28</f>
        <v>0</v>
      </c>
      <c r="E7" s="39" t="str">
        <f>IF(D7-C7&lt;&gt;0,D7-C7,IF(C7&lt;&gt;0,0,""))</f>
        <v/>
      </c>
      <c r="F7" s="56" t="str">
        <f>IF(C7=0,"",(D7-C7)/C7*100)</f>
        <v/>
      </c>
    </row>
    <row r="8" customHeight="1" spans="1:6">
      <c r="A8" s="74" t="s">
        <v>875</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876</v>
      </c>
      <c r="C25" s="17">
        <f>SUM(C7:C24)</f>
        <v>0</v>
      </c>
      <c r="D25" s="17">
        <f>SUM(D7:D24)</f>
        <v>0</v>
      </c>
      <c r="E25" s="39" t="str">
        <f>IF(D25-C25&lt;&gt;0,D25-C25,IF(C25&lt;&gt;0,0,""))</f>
        <v/>
      </c>
      <c r="F25" s="56" t="str">
        <f>IF(C25=0,"",(D25-C25)/C25*100)</f>
        <v/>
      </c>
    </row>
    <row r="26" customHeight="1" spans="1:6">
      <c r="A26" s="74" t="s">
        <v>567</v>
      </c>
      <c r="B26" s="77" t="s">
        <v>877</v>
      </c>
      <c r="C26" s="17"/>
      <c r="D26" s="17">
        <v>0</v>
      </c>
      <c r="E26" s="39" t="str">
        <f>IF(D26-C26&lt;&gt;0,D26-C26,IF(C26&lt;&gt;0,0,""))</f>
        <v/>
      </c>
      <c r="F26" s="56" t="str">
        <f>IF(C26=0,"",(D26-C26)/C26*100)</f>
        <v/>
      </c>
    </row>
    <row r="27" customHeight="1" spans="1:6">
      <c r="A27" s="74" t="s">
        <v>567</v>
      </c>
      <c r="B27" s="77" t="s">
        <v>878</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879</v>
      </c>
      <c r="C1" s="2"/>
      <c r="D1" s="3"/>
      <c r="E1" s="3"/>
      <c r="F1" s="3"/>
      <c r="G1" s="3"/>
      <c r="H1" s="3"/>
      <c r="I1" s="3"/>
      <c r="J1" s="4"/>
      <c r="K1" s="4"/>
      <c r="L1" s="4"/>
      <c r="M1" s="3"/>
    </row>
    <row r="2" ht="30" hidden="1" customHeight="1" spans="1:13">
      <c r="A2" s="5" t="s">
        <v>880</v>
      </c>
      <c r="B2" s="5"/>
      <c r="C2" s="5"/>
      <c r="D2" s="5"/>
      <c r="E2" s="5"/>
      <c r="F2" s="5"/>
      <c r="G2" s="5"/>
      <c r="H2" s="5"/>
      <c r="I2" s="5"/>
      <c r="J2" s="5"/>
      <c r="K2" s="5"/>
      <c r="L2" s="5"/>
      <c r="M2" s="5"/>
    </row>
    <row r="3" ht="30" customHeight="1" spans="1:13">
      <c r="A3" s="5" t="s">
        <v>881</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882</v>
      </c>
      <c r="E6" s="108" t="s">
        <v>536</v>
      </c>
      <c r="F6" s="107" t="s">
        <v>537</v>
      </c>
      <c r="G6" s="107" t="s">
        <v>883</v>
      </c>
      <c r="H6" s="122" t="s">
        <v>884</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885</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879</v>
      </c>
      <c r="C1" s="2"/>
      <c r="D1" s="2"/>
      <c r="E1" s="2"/>
      <c r="F1" s="2"/>
      <c r="G1" s="2"/>
      <c r="H1" s="3"/>
      <c r="I1" s="3"/>
      <c r="J1" s="3"/>
      <c r="K1" s="3"/>
      <c r="L1" s="4"/>
      <c r="M1" s="4"/>
      <c r="N1" s="4"/>
      <c r="O1" s="4"/>
      <c r="P1" s="4"/>
      <c r="Q1" s="4"/>
      <c r="R1" s="3"/>
    </row>
    <row r="2" ht="30" hidden="1" customHeight="1" spans="1:18">
      <c r="A2" s="5" t="s">
        <v>886</v>
      </c>
      <c r="B2" s="5"/>
      <c r="C2" s="5"/>
      <c r="D2" s="5"/>
      <c r="E2" s="5"/>
      <c r="F2" s="5"/>
      <c r="G2" s="5"/>
      <c r="H2" s="5"/>
      <c r="I2" s="5"/>
      <c r="J2" s="5"/>
      <c r="K2" s="5"/>
      <c r="L2" s="5"/>
      <c r="M2" s="5"/>
      <c r="N2" s="5"/>
      <c r="O2" s="5"/>
      <c r="P2" s="5"/>
      <c r="Q2" s="5"/>
      <c r="R2" s="5"/>
    </row>
    <row r="3" ht="30" customHeight="1" spans="1:18">
      <c r="A3" s="5" t="s">
        <v>887</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888</v>
      </c>
      <c r="I7" s="57" t="s">
        <v>889</v>
      </c>
      <c r="J7" s="57" t="s">
        <v>890</v>
      </c>
      <c r="K7" s="12" t="s">
        <v>460</v>
      </c>
      <c r="L7" s="57" t="s">
        <v>888</v>
      </c>
      <c r="M7" s="57" t="s">
        <v>889</v>
      </c>
      <c r="N7" s="57" t="s">
        <v>890</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891</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361111111111"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892</v>
      </c>
      <c r="B2" s="5"/>
      <c r="C2" s="5"/>
      <c r="D2" s="5"/>
      <c r="E2" s="5"/>
      <c r="F2" s="5"/>
      <c r="G2" s="5"/>
      <c r="H2" s="5"/>
      <c r="I2" s="5"/>
      <c r="J2" s="5"/>
      <c r="K2" s="5"/>
      <c r="L2" s="5"/>
      <c r="M2" s="5"/>
    </row>
    <row r="3" ht="25.8" spans="1:13">
      <c r="A3" s="5" t="s">
        <v>893</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894</v>
      </c>
      <c r="D6" s="57" t="s">
        <v>895</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896</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897</v>
      </c>
      <c r="B2" s="5"/>
      <c r="C2" s="5"/>
      <c r="D2" s="5"/>
      <c r="E2" s="5"/>
      <c r="F2" s="5"/>
      <c r="G2" s="5"/>
      <c r="H2" s="5"/>
    </row>
    <row r="3" ht="30" customHeight="1" spans="1:8">
      <c r="A3" s="5" t="s">
        <v>898</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899</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900</v>
      </c>
      <c r="B2" s="5"/>
      <c r="C2" s="5"/>
      <c r="D2" s="5"/>
      <c r="E2" s="5"/>
      <c r="F2" s="5"/>
      <c r="G2" s="5"/>
      <c r="H2" s="5"/>
      <c r="I2" s="5"/>
      <c r="J2" s="5"/>
      <c r="K2" s="5"/>
      <c r="L2" s="5"/>
      <c r="M2" s="5"/>
    </row>
    <row r="3" ht="30" customHeight="1" spans="1:13">
      <c r="A3" s="5" t="s">
        <v>901</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902</v>
      </c>
      <c r="C6" s="57" t="s">
        <v>903</v>
      </c>
      <c r="D6" s="57" t="s">
        <v>400</v>
      </c>
      <c r="E6" s="57" t="s">
        <v>405</v>
      </c>
      <c r="F6" s="57" t="s">
        <v>689</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904</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361111111111"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905</v>
      </c>
      <c r="B2" s="5"/>
      <c r="C2" s="5"/>
      <c r="D2" s="5"/>
      <c r="E2" s="5"/>
      <c r="F2" s="5"/>
      <c r="G2" s="5"/>
      <c r="H2" s="5"/>
      <c r="I2" s="5"/>
      <c r="J2" s="5"/>
      <c r="K2" s="5"/>
      <c r="L2" s="5"/>
      <c r="M2" s="5"/>
      <c r="N2" s="5"/>
    </row>
    <row r="3" ht="30" customHeight="1" spans="1:14">
      <c r="A3" s="5" t="s">
        <v>906</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907</v>
      </c>
      <c r="C6" s="57" t="s">
        <v>908</v>
      </c>
      <c r="D6" s="57" t="s">
        <v>400</v>
      </c>
      <c r="E6" s="57" t="s">
        <v>405</v>
      </c>
      <c r="F6" s="57" t="s">
        <v>909</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904</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361111111111"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910</v>
      </c>
      <c r="B2" s="5"/>
      <c r="C2" s="5"/>
      <c r="D2" s="5"/>
      <c r="E2" s="5"/>
      <c r="F2" s="5"/>
    </row>
    <row r="3" ht="30" customHeight="1" spans="1:6">
      <c r="A3" s="5" t="s">
        <v>911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912</v>
      </c>
      <c r="B7" s="75" t="s">
        <v>913</v>
      </c>
      <c r="C7" s="19">
        <f>'无形-土地'!K28</f>
        <v>0</v>
      </c>
      <c r="D7" s="17">
        <f>'无形-土地'!M28</f>
        <v>0</v>
      </c>
      <c r="E7" s="39" t="str">
        <f>IF(D7-C7&lt;&gt;0,D7-C7,IF(C7&lt;&gt;0,0,""))</f>
        <v/>
      </c>
      <c r="F7" s="56" t="str">
        <f>IF(C7=0,"",(D7-C7)/C7*100)</f>
        <v/>
      </c>
    </row>
    <row r="8" ht="16.5" customHeight="1" spans="1:6">
      <c r="A8" s="74" t="s">
        <v>914</v>
      </c>
      <c r="B8" s="75" t="s">
        <v>915</v>
      </c>
      <c r="C8" s="19">
        <f>'无形-矿业权'!J28</f>
        <v>0</v>
      </c>
      <c r="D8" s="19">
        <f>'无形-矿业权'!K28</f>
        <v>0</v>
      </c>
      <c r="E8" s="39" t="str">
        <f>IF(D8-C8&lt;&gt;0,D8-C8,IF(C8&lt;&gt;0,0,""))</f>
        <v/>
      </c>
      <c r="F8" s="56" t="str">
        <f>IF(C8=0,"",(D8-C8)/C8*100)</f>
        <v/>
      </c>
    </row>
    <row r="9" ht="16.5" customHeight="1" spans="1:6">
      <c r="A9" s="74" t="s">
        <v>916</v>
      </c>
      <c r="B9" s="75" t="s">
        <v>917</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918</v>
      </c>
      <c r="C26" s="19">
        <f>SUM(C7:C9)</f>
        <v>0</v>
      </c>
      <c r="D26" s="17">
        <f>SUM(D7:D9)</f>
        <v>0</v>
      </c>
      <c r="E26" s="39" t="str">
        <f>IF(D26-C26&lt;&gt;0,D26-C26,IF(C26&lt;&gt;0,0,""))</f>
        <v/>
      </c>
      <c r="F26" s="56" t="str">
        <f>IF(C26=0,"",(D26-C26)/C26*100)</f>
        <v/>
      </c>
    </row>
    <row r="27" ht="16.5" customHeight="1" spans="1:6">
      <c r="A27" s="74" t="s">
        <v>572</v>
      </c>
      <c r="B27" s="77" t="s">
        <v>919</v>
      </c>
      <c r="C27" s="19"/>
      <c r="D27" s="17"/>
      <c r="E27" s="39" t="str">
        <f>IF(D27-C27&lt;&gt;0,D27-C27,IF(C27&lt;&gt;0,0,""))</f>
        <v/>
      </c>
      <c r="F27" s="56" t="str">
        <f>IF(C27=0,"",(D27-C27)/C27*100)</f>
        <v/>
      </c>
    </row>
    <row r="28" ht="16.5" customHeight="1" spans="1:6">
      <c r="A28" s="74" t="s">
        <v>572</v>
      </c>
      <c r="B28" s="77" t="s">
        <v>920</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9583333333333" right="0.579861111111111" top="0.786805555555556" bottom="0.786805555555556" header="1.05972222222222"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921</v>
      </c>
      <c r="C1" s="2"/>
      <c r="D1" s="2"/>
      <c r="E1" s="2"/>
      <c r="F1" s="2"/>
      <c r="G1" s="2"/>
      <c r="H1" s="2"/>
      <c r="I1" s="2"/>
      <c r="J1" s="111"/>
      <c r="K1" s="3"/>
      <c r="L1" s="3"/>
      <c r="M1" s="4"/>
      <c r="N1" s="4"/>
      <c r="O1" s="4"/>
      <c r="P1" s="3"/>
    </row>
    <row r="2" ht="30" hidden="1" customHeight="1" spans="1:16">
      <c r="A2" s="5" t="s">
        <v>922</v>
      </c>
      <c r="B2" s="5"/>
      <c r="C2" s="5"/>
      <c r="D2" s="5"/>
      <c r="E2" s="5"/>
      <c r="F2" s="5"/>
      <c r="G2" s="5"/>
      <c r="H2" s="5"/>
      <c r="I2" s="5"/>
      <c r="J2" s="5"/>
      <c r="K2" s="5"/>
      <c r="L2" s="5"/>
      <c r="M2" s="5"/>
      <c r="N2" s="5"/>
      <c r="O2" s="5"/>
      <c r="P2" s="5"/>
    </row>
    <row r="3" ht="30" customHeight="1" spans="1:16">
      <c r="A3" s="5" t="s">
        <v>923</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869</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861111111111"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921</v>
      </c>
      <c r="C1" s="2"/>
      <c r="D1" s="2"/>
      <c r="E1" s="2"/>
      <c r="F1" s="2"/>
      <c r="G1" s="2"/>
      <c r="H1" s="2"/>
      <c r="I1" s="3"/>
      <c r="J1" s="3"/>
      <c r="K1" s="4"/>
      <c r="L1" s="4"/>
      <c r="M1" s="4"/>
      <c r="N1" s="3"/>
    </row>
    <row r="2" ht="30" hidden="1" customHeight="1" spans="1:14">
      <c r="A2" s="5" t="s">
        <v>924</v>
      </c>
      <c r="B2" s="5"/>
      <c r="C2" s="5"/>
      <c r="D2" s="5"/>
      <c r="E2" s="5"/>
      <c r="F2" s="5"/>
      <c r="G2" s="5"/>
      <c r="H2" s="5"/>
      <c r="I2" s="5"/>
      <c r="J2" s="5"/>
      <c r="K2" s="5"/>
      <c r="L2" s="5"/>
      <c r="M2" s="5"/>
      <c r="N2" s="5"/>
    </row>
    <row r="3" ht="30" customHeight="1" spans="1:14">
      <c r="A3" s="5" t="s">
        <v>925</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926</v>
      </c>
      <c r="C6" s="107" t="s">
        <v>927</v>
      </c>
      <c r="D6" s="107" t="s">
        <v>928</v>
      </c>
      <c r="E6" s="107" t="s">
        <v>652</v>
      </c>
      <c r="F6" s="107" t="s">
        <v>929</v>
      </c>
      <c r="G6" s="107" t="s">
        <v>930</v>
      </c>
      <c r="H6" s="107" t="s">
        <v>931</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921</v>
      </c>
      <c r="C1" s="2"/>
      <c r="D1" s="3"/>
      <c r="E1" s="3"/>
      <c r="F1" s="3"/>
      <c r="G1" s="3"/>
      <c r="H1" s="4"/>
      <c r="I1" s="4"/>
      <c r="J1" s="4"/>
      <c r="K1" s="3"/>
    </row>
    <row r="2" ht="30" hidden="1" customHeight="1" spans="1:11">
      <c r="A2" s="5" t="s">
        <v>932</v>
      </c>
      <c r="B2" s="5"/>
      <c r="C2" s="5"/>
      <c r="D2" s="5"/>
      <c r="E2" s="5"/>
      <c r="F2" s="5"/>
      <c r="G2" s="5"/>
      <c r="H2" s="5"/>
      <c r="I2" s="5"/>
      <c r="J2" s="5"/>
      <c r="K2" s="5"/>
    </row>
    <row r="3" ht="30" customHeight="1" spans="1:11">
      <c r="A3" s="5" t="s">
        <v>933</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934</v>
      </c>
      <c r="C6" s="57" t="s">
        <v>652</v>
      </c>
      <c r="D6" s="57" t="s">
        <v>935</v>
      </c>
      <c r="E6" s="57" t="s">
        <v>658</v>
      </c>
      <c r="F6" s="13" t="s">
        <v>196</v>
      </c>
      <c r="G6" s="57" t="s">
        <v>936</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937</v>
      </c>
      <c r="B2" s="5"/>
      <c r="C2" s="5"/>
      <c r="D2" s="5"/>
      <c r="E2" s="5"/>
      <c r="F2" s="5"/>
      <c r="G2" s="5"/>
      <c r="H2" s="5"/>
    </row>
    <row r="3" ht="30" customHeight="1" spans="1:8">
      <c r="A3" s="5" t="s">
        <v>938</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939</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940</v>
      </c>
      <c r="B2" s="5"/>
      <c r="C2" s="5"/>
      <c r="D2" s="5"/>
      <c r="E2" s="5"/>
      <c r="F2" s="5"/>
      <c r="G2" s="5"/>
      <c r="H2" s="5"/>
    </row>
    <row r="3" ht="30" customHeight="1" spans="1:8">
      <c r="A3" s="5" t="s">
        <v>941</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939</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942</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861111111111"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943</v>
      </c>
      <c r="B3" s="100"/>
      <c r="C3" s="100"/>
      <c r="D3" s="100"/>
      <c r="E3" s="100"/>
      <c r="F3" s="100"/>
      <c r="G3" s="100"/>
      <c r="H3" s="100"/>
      <c r="I3" s="100"/>
      <c r="J3" s="100"/>
    </row>
    <row r="4" ht="28" customHeight="1" spans="1:10">
      <c r="A4" s="93" t="s">
        <v>161</v>
      </c>
      <c r="B4" s="93" t="s">
        <v>398</v>
      </c>
      <c r="C4" s="93" t="s">
        <v>944</v>
      </c>
      <c r="D4" s="93" t="s">
        <v>945</v>
      </c>
      <c r="E4" s="93" t="s">
        <v>946</v>
      </c>
      <c r="F4" s="93" t="s">
        <v>928</v>
      </c>
      <c r="G4" s="93" t="s">
        <v>947</v>
      </c>
      <c r="H4" s="93" t="s">
        <v>948</v>
      </c>
      <c r="I4" s="103" t="s">
        <v>949</v>
      </c>
      <c r="J4" s="103" t="s">
        <v>950</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951</v>
      </c>
      <c r="B3" s="100"/>
      <c r="C3" s="100"/>
      <c r="D3" s="100"/>
      <c r="E3" s="100"/>
      <c r="F3" s="100"/>
      <c r="G3" s="100"/>
      <c r="H3" s="100"/>
      <c r="I3" s="100"/>
      <c r="J3" s="100"/>
      <c r="K3" s="100"/>
    </row>
    <row r="4" ht="28" customHeight="1" spans="1:11">
      <c r="A4" s="93" t="s">
        <v>161</v>
      </c>
      <c r="B4" s="93" t="s">
        <v>398</v>
      </c>
      <c r="C4" s="93" t="s">
        <v>945</v>
      </c>
      <c r="D4" s="93" t="s">
        <v>946</v>
      </c>
      <c r="E4" s="93" t="s">
        <v>952</v>
      </c>
      <c r="F4" s="93" t="s">
        <v>928</v>
      </c>
      <c r="G4" s="93" t="s">
        <v>947</v>
      </c>
      <c r="H4" s="93" t="s">
        <v>953</v>
      </c>
      <c r="I4" s="93" t="s">
        <v>954</v>
      </c>
      <c r="J4" s="93" t="s">
        <v>955</v>
      </c>
      <c r="K4" s="93" t="s">
        <v>948</v>
      </c>
    </row>
  </sheetData>
  <pageMargins left="0.55" right="0.489583333333333" top="1" bottom="0.539583333333333"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956</v>
      </c>
      <c r="B3" s="100"/>
      <c r="C3" s="100"/>
      <c r="D3" s="100"/>
      <c r="E3" s="100"/>
      <c r="F3" s="100"/>
      <c r="G3" s="100"/>
      <c r="H3" s="100"/>
      <c r="I3" s="100"/>
      <c r="J3" s="100"/>
      <c r="K3" s="100"/>
      <c r="L3" s="100"/>
      <c r="M3" s="100"/>
      <c r="N3" s="100"/>
    </row>
    <row r="4" ht="28" customHeight="1" spans="1:14">
      <c r="A4" s="93" t="s">
        <v>161</v>
      </c>
      <c r="B4" s="93" t="s">
        <v>398</v>
      </c>
      <c r="C4" s="93" t="s">
        <v>957</v>
      </c>
      <c r="D4" s="93" t="s">
        <v>946</v>
      </c>
      <c r="E4" s="93" t="s">
        <v>958</v>
      </c>
      <c r="F4" s="93" t="s">
        <v>959</v>
      </c>
      <c r="G4" s="93" t="s">
        <v>928</v>
      </c>
      <c r="H4" s="93" t="s">
        <v>947</v>
      </c>
      <c r="I4" s="93" t="s">
        <v>960</v>
      </c>
      <c r="J4" s="93" t="s">
        <v>961</v>
      </c>
      <c r="K4" s="93" t="s">
        <v>962</v>
      </c>
      <c r="L4" s="93" t="s">
        <v>963</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964</v>
      </c>
      <c r="B28" s="97"/>
      <c r="C28" s="97"/>
      <c r="D28" s="97"/>
      <c r="E28" s="97"/>
      <c r="F28" s="97"/>
      <c r="G28" s="97"/>
      <c r="H28" s="97"/>
      <c r="I28" s="97"/>
      <c r="J28" s="97"/>
      <c r="K28" s="97"/>
      <c r="L28" s="97"/>
      <c r="M28" s="97"/>
      <c r="N28" s="97"/>
    </row>
    <row r="29" ht="18" customHeight="1" spans="1:14">
      <c r="A29" s="97" t="s">
        <v>965</v>
      </c>
      <c r="B29" s="97"/>
      <c r="C29" s="97"/>
      <c r="D29" s="97"/>
      <c r="E29" s="97"/>
      <c r="F29" s="97"/>
      <c r="G29" s="97"/>
      <c r="H29" s="97"/>
      <c r="I29" s="97"/>
      <c r="J29" s="97"/>
      <c r="K29" s="97"/>
      <c r="L29" s="97"/>
      <c r="M29" s="97"/>
      <c r="N29" s="97"/>
    </row>
    <row r="30" ht="18" customHeight="1" spans="1:14">
      <c r="A30" s="97" t="s">
        <v>966</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967</v>
      </c>
      <c r="B3" s="92"/>
      <c r="C3" s="92"/>
      <c r="D3" s="92"/>
      <c r="E3" s="92"/>
      <c r="F3" s="92"/>
      <c r="G3" s="92"/>
      <c r="H3" s="92"/>
      <c r="I3" s="92"/>
      <c r="J3" s="92"/>
      <c r="K3" s="92"/>
      <c r="L3" s="92"/>
      <c r="M3" s="92"/>
    </row>
    <row r="4" ht="28" customHeight="1" spans="1:13">
      <c r="A4" s="93" t="s">
        <v>161</v>
      </c>
      <c r="B4" s="93" t="s">
        <v>398</v>
      </c>
      <c r="C4" s="93" t="s">
        <v>968</v>
      </c>
      <c r="D4" s="93" t="s">
        <v>946</v>
      </c>
      <c r="E4" s="93" t="s">
        <v>969</v>
      </c>
      <c r="F4" s="93" t="s">
        <v>970</v>
      </c>
      <c r="G4" s="93" t="s">
        <v>928</v>
      </c>
      <c r="H4" s="93" t="s">
        <v>947</v>
      </c>
      <c r="I4" s="93" t="s">
        <v>971</v>
      </c>
      <c r="J4" s="93" t="s">
        <v>972</v>
      </c>
      <c r="K4" s="99" t="s">
        <v>973</v>
      </c>
      <c r="L4" s="93" t="s">
        <v>974</v>
      </c>
      <c r="M4" s="93" t="s">
        <v>975</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976</v>
      </c>
      <c r="B29" s="97"/>
      <c r="C29" s="97"/>
      <c r="D29" s="97"/>
      <c r="E29" s="97"/>
      <c r="F29" s="97"/>
      <c r="G29" s="97"/>
      <c r="H29" s="97"/>
      <c r="I29" s="97"/>
      <c r="J29" s="97"/>
      <c r="K29" s="97"/>
      <c r="L29" s="97"/>
      <c r="M29" s="97"/>
    </row>
    <row r="30" ht="18" customHeight="1" spans="1:13">
      <c r="A30" s="98" t="s">
        <v>977</v>
      </c>
      <c r="B30" s="97"/>
      <c r="C30" s="97"/>
      <c r="D30" s="97"/>
      <c r="E30" s="97"/>
      <c r="F30" s="97"/>
      <c r="G30" s="97"/>
      <c r="H30" s="97"/>
      <c r="I30" s="97"/>
      <c r="J30" s="97"/>
      <c r="K30" s="97"/>
      <c r="L30" s="97"/>
      <c r="M30" s="97"/>
    </row>
    <row r="31" ht="18" customHeight="1" spans="1:13">
      <c r="A31" s="98" t="s">
        <v>978</v>
      </c>
      <c r="B31" s="97"/>
      <c r="C31" s="97"/>
      <c r="D31" s="97"/>
      <c r="E31" s="97"/>
      <c r="F31" s="97"/>
      <c r="G31" s="97"/>
      <c r="H31" s="97"/>
      <c r="I31" s="97"/>
      <c r="J31" s="97"/>
      <c r="K31" s="97"/>
      <c r="L31" s="97"/>
      <c r="M31" s="97"/>
    </row>
    <row r="32" ht="18" customHeight="1" spans="1:13">
      <c r="A32" s="98" t="s">
        <v>979</v>
      </c>
      <c r="B32" s="97"/>
      <c r="C32" s="97"/>
      <c r="D32" s="97"/>
      <c r="E32" s="97"/>
      <c r="F32" s="97"/>
      <c r="G32" s="97"/>
      <c r="H32" s="97"/>
      <c r="I32" s="97"/>
      <c r="J32" s="97"/>
      <c r="K32" s="97"/>
      <c r="L32" s="97"/>
      <c r="M32" s="97"/>
    </row>
    <row r="33" ht="18" customHeight="1" spans="1:13">
      <c r="A33" s="98" t="s">
        <v>980</v>
      </c>
      <c r="B33" s="97"/>
      <c r="C33" s="97"/>
      <c r="D33" s="97"/>
      <c r="E33" s="97"/>
      <c r="F33" s="97"/>
      <c r="G33" s="97"/>
      <c r="H33" s="97"/>
      <c r="I33" s="97"/>
      <c r="J33" s="97"/>
      <c r="K33" s="97"/>
      <c r="L33" s="97"/>
      <c r="M33" s="97"/>
    </row>
    <row r="34" ht="18" customHeight="1" spans="1:13">
      <c r="A34" s="98" t="s">
        <v>981</v>
      </c>
      <c r="B34" s="97"/>
      <c r="C34" s="97"/>
      <c r="D34" s="97"/>
      <c r="E34" s="97"/>
      <c r="F34" s="97"/>
      <c r="G34" s="97"/>
      <c r="H34" s="97"/>
      <c r="I34" s="97"/>
      <c r="J34" s="97"/>
      <c r="K34" s="97"/>
      <c r="L34" s="97"/>
      <c r="M34" s="97"/>
    </row>
    <row r="35" ht="18" customHeight="1" spans="1:13">
      <c r="A35" s="98" t="s">
        <v>982</v>
      </c>
      <c r="B35" s="97"/>
      <c r="C35" s="97"/>
      <c r="D35" s="97"/>
      <c r="E35" s="97"/>
      <c r="F35" s="97"/>
      <c r="G35" s="97"/>
      <c r="H35" s="97"/>
      <c r="I35" s="97"/>
      <c r="J35" s="97"/>
      <c r="K35" s="97"/>
      <c r="L35" s="97"/>
      <c r="M35" s="97"/>
    </row>
    <row r="36" ht="18" customHeight="1" spans="1:13">
      <c r="A36" s="98" t="s">
        <v>983</v>
      </c>
      <c r="B36" s="97"/>
      <c r="C36" s="97"/>
      <c r="D36" s="97"/>
      <c r="E36" s="97"/>
      <c r="F36" s="97"/>
      <c r="G36" s="97"/>
      <c r="H36" s="97"/>
      <c r="I36" s="97"/>
      <c r="J36" s="97"/>
      <c r="K36" s="97"/>
      <c r="L36" s="97"/>
      <c r="M36" s="97"/>
    </row>
    <row r="37" ht="18" customHeight="1" spans="1:13">
      <c r="A37" s="98" t="s">
        <v>984</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985</v>
      </c>
      <c r="B2" s="5"/>
      <c r="C2" s="5"/>
      <c r="D2" s="5"/>
      <c r="E2" s="5"/>
      <c r="F2" s="5"/>
      <c r="G2" s="5"/>
      <c r="H2" s="5"/>
      <c r="I2" s="5"/>
      <c r="J2" s="5"/>
      <c r="K2" s="5"/>
    </row>
    <row r="3" ht="30" customHeight="1" spans="1:11">
      <c r="A3" s="5" t="s">
        <v>986</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987</v>
      </c>
      <c r="C6" s="57" t="s">
        <v>909</v>
      </c>
      <c r="D6" s="57" t="s">
        <v>988</v>
      </c>
      <c r="E6" s="57" t="s">
        <v>989</v>
      </c>
      <c r="F6" s="13" t="s">
        <v>196</v>
      </c>
      <c r="G6" s="57" t="s">
        <v>990</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991</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992</v>
      </c>
      <c r="B2" s="26"/>
      <c r="C2" s="26"/>
      <c r="D2" s="26"/>
      <c r="E2" s="26"/>
      <c r="F2" s="26"/>
      <c r="G2" s="26"/>
      <c r="H2" s="26"/>
    </row>
    <row r="3" ht="30" customHeight="1" spans="1:8">
      <c r="A3" s="5" t="s">
        <v>993</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939</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991</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4583333333333" header="1.0625" footer="0.314583333333333"/>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994</v>
      </c>
      <c r="B2" s="5"/>
      <c r="C2" s="5"/>
      <c r="D2" s="5"/>
      <c r="E2" s="5"/>
      <c r="F2" s="5"/>
    </row>
    <row r="3" ht="30" customHeight="1" spans="1:6">
      <c r="A3" s="5" t="s">
        <v>995</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996</v>
      </c>
      <c r="B7" s="75" t="s">
        <v>997</v>
      </c>
      <c r="C7" s="19">
        <f>其他长期资产!D28</f>
        <v>0</v>
      </c>
      <c r="D7" s="17">
        <f>其他长期资产!E28</f>
        <v>0</v>
      </c>
      <c r="E7" s="39" t="str">
        <f>IF(D7-C7&lt;&gt;0,D7-C7,IF(C7&lt;&gt;0,0,""))</f>
        <v/>
      </c>
      <c r="F7" s="56" t="str">
        <f>IF(C7=0,"",(D7-C7)/C7*100)</f>
        <v/>
      </c>
    </row>
    <row r="8" customHeight="1" spans="1:6">
      <c r="A8" s="74" t="s">
        <v>998</v>
      </c>
      <c r="B8" s="75" t="s">
        <v>999</v>
      </c>
      <c r="C8" s="19">
        <f>临时设施!E28</f>
        <v>0</v>
      </c>
      <c r="D8" s="17">
        <f>临时设施!F28</f>
        <v>0</v>
      </c>
      <c r="E8" s="39" t="str">
        <f>IF(D8-C8&lt;&gt;0,D8-C8,IF(C8&lt;&gt;0,0,""))</f>
        <v/>
      </c>
      <c r="F8" s="56" t="str">
        <f>IF(C8=0,"",(D8-C8)/C8*100)</f>
        <v/>
      </c>
    </row>
    <row r="9" customHeight="1" spans="1:6">
      <c r="A9" s="74" t="s">
        <v>1000</v>
      </c>
      <c r="B9" s="75" t="s">
        <v>1001</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1002</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861111111111"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1003</v>
      </c>
      <c r="C1" s="2"/>
      <c r="D1" s="3"/>
      <c r="E1" s="4"/>
      <c r="F1" s="4"/>
      <c r="G1" s="4"/>
      <c r="H1" s="3"/>
    </row>
    <row r="2" ht="30" hidden="1" customHeight="1" spans="1:8">
      <c r="A2" s="5" t="s">
        <v>1004</v>
      </c>
      <c r="B2" s="5"/>
      <c r="C2" s="5"/>
      <c r="D2" s="5"/>
      <c r="E2" s="5"/>
      <c r="F2" s="5"/>
      <c r="G2" s="5"/>
      <c r="H2" s="5"/>
    </row>
    <row r="3" ht="30" customHeight="1" spans="1:8">
      <c r="A3" s="5" t="s">
        <v>1005</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939</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991</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0694444444444" right="0.590277777777778" top="0.984027777777778" bottom="0.472222222222222"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1003</v>
      </c>
      <c r="C1" s="2"/>
      <c r="D1" s="2"/>
      <c r="E1" s="3"/>
      <c r="F1" s="4"/>
      <c r="G1" s="4"/>
      <c r="H1" s="4"/>
      <c r="I1" s="3"/>
    </row>
    <row r="2" ht="30" hidden="1" customHeight="1" spans="1:9">
      <c r="A2" s="5" t="s">
        <v>1006</v>
      </c>
      <c r="B2" s="5"/>
      <c r="C2" s="5"/>
      <c r="D2" s="5"/>
      <c r="E2" s="5"/>
      <c r="F2" s="5"/>
      <c r="G2" s="5"/>
      <c r="H2" s="5"/>
      <c r="I2" s="5"/>
    </row>
    <row r="3" ht="30" customHeight="1" spans="1:9">
      <c r="A3" s="5" t="s">
        <v>1007</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939</v>
      </c>
      <c r="C6" s="73" t="s">
        <v>1008</v>
      </c>
      <c r="D6" s="72" t="s">
        <v>988</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991</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861111111111"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1003</v>
      </c>
      <c r="C1" s="3"/>
      <c r="D1" s="3"/>
      <c r="E1" s="3"/>
      <c r="F1" s="3"/>
      <c r="G1" s="4"/>
      <c r="H1" s="4"/>
      <c r="I1" s="4"/>
      <c r="J1" s="4"/>
      <c r="K1" s="4"/>
      <c r="L1" s="3"/>
    </row>
    <row r="2" ht="30" hidden="1" customHeight="1" spans="1:12">
      <c r="A2" s="5" t="s">
        <v>1009</v>
      </c>
      <c r="B2" s="5"/>
      <c r="C2" s="5"/>
      <c r="D2" s="5"/>
      <c r="E2" s="5"/>
      <c r="F2" s="5"/>
      <c r="G2" s="5"/>
      <c r="H2" s="5"/>
      <c r="I2" s="5"/>
      <c r="J2" s="5"/>
      <c r="K2" s="5"/>
      <c r="L2" s="5"/>
    </row>
    <row r="3" ht="30" customHeight="1" spans="1:12">
      <c r="A3" s="5" t="s">
        <v>1010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9444444444444" header="1.02361111111111"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1011</v>
      </c>
      <c r="B2" s="5"/>
      <c r="C2" s="5"/>
      <c r="D2" s="5"/>
      <c r="E2" s="5"/>
      <c r="F2" s="5"/>
    </row>
    <row r="3" ht="30" customHeight="1" spans="1:6">
      <c r="A3" s="5" t="s">
        <v>1012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1013</v>
      </c>
      <c r="B7" s="75" t="s">
        <v>14</v>
      </c>
      <c r="C7" s="19">
        <f>短期借款!L28</f>
        <v>0</v>
      </c>
      <c r="D7" s="17">
        <f>短期借款!N28</f>
        <v>0</v>
      </c>
      <c r="E7" s="39" t="str">
        <f>IF(D7-C7&lt;&gt;0,D7-C7,IF(C7&lt;&gt;0,0,""))</f>
        <v/>
      </c>
      <c r="F7" s="56" t="str">
        <f>IF(C7=0,"",(D7-C7)/C7*100)</f>
        <v/>
      </c>
    </row>
    <row r="8" customHeight="1" spans="1:6">
      <c r="A8" s="74" t="s">
        <v>1014</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1015</v>
      </c>
      <c r="B9" s="75" t="s">
        <v>18</v>
      </c>
      <c r="C9" s="19">
        <f>应付票据!F28</f>
        <v>0</v>
      </c>
      <c r="D9" s="17">
        <f>应付票据!G28</f>
        <v>0</v>
      </c>
      <c r="E9" s="39" t="str">
        <f t="shared" si="0"/>
        <v/>
      </c>
      <c r="F9" s="56" t="str">
        <f t="shared" si="1"/>
        <v/>
      </c>
    </row>
    <row r="10" customHeight="1" spans="1:6">
      <c r="A10" s="74" t="s">
        <v>1016</v>
      </c>
      <c r="B10" s="75" t="s">
        <v>21</v>
      </c>
      <c r="C10" s="19">
        <f>应付账款!E28</f>
        <v>0</v>
      </c>
      <c r="D10" s="17">
        <f>应付账款!F28</f>
        <v>0</v>
      </c>
      <c r="E10" s="39" t="str">
        <f t="shared" si="0"/>
        <v/>
      </c>
      <c r="F10" s="56" t="str">
        <f t="shared" si="1"/>
        <v/>
      </c>
    </row>
    <row r="11" customHeight="1" spans="1:6">
      <c r="A11" s="74" t="s">
        <v>1017</v>
      </c>
      <c r="B11" s="75" t="s">
        <v>23</v>
      </c>
      <c r="C11" s="19">
        <f>预收账款!E28</f>
        <v>0</v>
      </c>
      <c r="D11" s="17">
        <f>预收账款!F28</f>
        <v>0</v>
      </c>
      <c r="E11" s="39" t="str">
        <f t="shared" si="0"/>
        <v/>
      </c>
      <c r="F11" s="56" t="str">
        <f t="shared" si="1"/>
        <v/>
      </c>
    </row>
    <row r="12" customHeight="1" spans="1:6">
      <c r="A12" s="74" t="s">
        <v>1018</v>
      </c>
      <c r="B12" s="75" t="s">
        <v>25</v>
      </c>
      <c r="C12" s="19">
        <f>职工薪酬!D28</f>
        <v>0</v>
      </c>
      <c r="D12" s="17">
        <f>职工薪酬!E28</f>
        <v>0</v>
      </c>
      <c r="E12" s="39" t="str">
        <f t="shared" si="0"/>
        <v/>
      </c>
      <c r="F12" s="56" t="str">
        <f t="shared" si="1"/>
        <v/>
      </c>
    </row>
    <row r="13" customHeight="1" spans="1:6">
      <c r="A13" s="74" t="s">
        <v>1019</v>
      </c>
      <c r="B13" s="75" t="s">
        <v>27</v>
      </c>
      <c r="C13" s="19">
        <f>应交税费!G28</f>
        <v>0</v>
      </c>
      <c r="D13" s="17">
        <f>应交税费!H28</f>
        <v>0</v>
      </c>
      <c r="E13" s="39" t="str">
        <f t="shared" si="0"/>
        <v/>
      </c>
      <c r="F13" s="56" t="str">
        <f t="shared" si="1"/>
        <v/>
      </c>
    </row>
    <row r="14" customHeight="1" spans="1:6">
      <c r="A14" s="74" t="s">
        <v>1020</v>
      </c>
      <c r="B14" s="75" t="s">
        <v>29</v>
      </c>
      <c r="C14" s="19">
        <f>应付利息!G28</f>
        <v>0</v>
      </c>
      <c r="D14" s="17">
        <f>应付利息!H28</f>
        <v>0</v>
      </c>
      <c r="E14" s="39" t="str">
        <f t="shared" si="0"/>
        <v/>
      </c>
      <c r="F14" s="56" t="str">
        <f t="shared" si="1"/>
        <v/>
      </c>
    </row>
    <row r="15" customHeight="1" spans="1:6">
      <c r="A15" s="74" t="s">
        <v>1021</v>
      </c>
      <c r="B15" s="75" t="s">
        <v>31</v>
      </c>
      <c r="C15" s="19">
        <f>'应付股利（利润）'!E28</f>
        <v>0</v>
      </c>
      <c r="D15" s="17">
        <f>'应付股利（利润）'!F28</f>
        <v>0</v>
      </c>
      <c r="E15" s="39" t="str">
        <f t="shared" si="0"/>
        <v/>
      </c>
      <c r="F15" s="56" t="str">
        <f t="shared" si="1"/>
        <v/>
      </c>
    </row>
    <row r="16" customHeight="1" spans="1:6">
      <c r="A16" s="74" t="s">
        <v>1022</v>
      </c>
      <c r="B16" s="75" t="s">
        <v>33</v>
      </c>
      <c r="C16" s="19">
        <f>其他应付款!E28</f>
        <v>0</v>
      </c>
      <c r="D16" s="17">
        <f>其他应付款!F28</f>
        <v>0</v>
      </c>
      <c r="E16" s="39" t="str">
        <f t="shared" si="0"/>
        <v/>
      </c>
      <c r="F16" s="56" t="str">
        <f t="shared" si="1"/>
        <v/>
      </c>
    </row>
    <row r="17" customHeight="1" spans="1:6">
      <c r="A17" s="74" t="s">
        <v>1023</v>
      </c>
      <c r="B17" s="75" t="s">
        <v>35</v>
      </c>
      <c r="C17" s="19">
        <f>一年到期非流动负债!H28</f>
        <v>0</v>
      </c>
      <c r="D17" s="17">
        <f>一年到期非流动负债!J28</f>
        <v>0</v>
      </c>
      <c r="E17" s="39" t="str">
        <f t="shared" si="0"/>
        <v/>
      </c>
      <c r="F17" s="56" t="str">
        <f t="shared" si="1"/>
        <v/>
      </c>
    </row>
    <row r="18" customHeight="1" spans="1:6">
      <c r="A18" s="74" t="s">
        <v>1024</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1025</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1026</v>
      </c>
      <c r="C1" s="3"/>
      <c r="D1" s="3"/>
      <c r="E1" s="3"/>
      <c r="F1" s="3"/>
      <c r="G1" s="4"/>
      <c r="H1" s="4"/>
      <c r="I1" s="4"/>
      <c r="J1" s="4"/>
      <c r="K1" s="4"/>
      <c r="L1" s="3"/>
      <c r="M1" s="4"/>
      <c r="N1" s="4"/>
      <c r="O1" s="3"/>
    </row>
    <row r="2" ht="30" hidden="1" customHeight="1" spans="1:15">
      <c r="A2" s="5" t="s">
        <v>1027</v>
      </c>
      <c r="B2" s="5"/>
      <c r="C2" s="5"/>
      <c r="D2" s="5"/>
      <c r="E2" s="5"/>
      <c r="F2" s="5"/>
      <c r="G2" s="5"/>
      <c r="H2" s="5"/>
      <c r="I2" s="5"/>
      <c r="J2" s="5"/>
      <c r="K2" s="5"/>
      <c r="L2" s="5"/>
      <c r="M2" s="5"/>
      <c r="N2" s="5"/>
      <c r="O2" s="5"/>
    </row>
    <row r="3" ht="30" customHeight="1" spans="1:15">
      <c r="A3" s="5" t="s">
        <v>1028</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1029</v>
      </c>
      <c r="C6" s="12" t="s">
        <v>335</v>
      </c>
      <c r="D6" s="12" t="s">
        <v>555</v>
      </c>
      <c r="E6" s="12" t="s">
        <v>1030</v>
      </c>
      <c r="F6" s="12" t="s">
        <v>279</v>
      </c>
      <c r="G6" s="69" t="s">
        <v>1031</v>
      </c>
      <c r="H6" s="69" t="s">
        <v>1032</v>
      </c>
      <c r="I6" s="70" t="s">
        <v>1033</v>
      </c>
      <c r="J6" s="70" t="s">
        <v>1034</v>
      </c>
      <c r="K6" s="69" t="s">
        <v>1035</v>
      </c>
      <c r="L6" s="13" t="s">
        <v>196</v>
      </c>
      <c r="M6" s="32" t="s">
        <v>1036</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1037</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361111111111"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1026</v>
      </c>
      <c r="C1" s="3"/>
      <c r="D1" s="3"/>
      <c r="E1" s="3"/>
      <c r="F1" s="3"/>
      <c r="G1" s="4"/>
      <c r="H1" s="3"/>
    </row>
    <row r="2" ht="30" hidden="1" customHeight="1" spans="1:8">
      <c r="A2" s="5" t="s">
        <v>1038</v>
      </c>
      <c r="B2" s="5"/>
      <c r="C2" s="5"/>
      <c r="D2" s="5"/>
      <c r="E2" s="5"/>
      <c r="F2" s="5"/>
      <c r="G2" s="5"/>
      <c r="H2" s="5"/>
    </row>
    <row r="3" ht="30" customHeight="1" spans="1:8">
      <c r="A3" s="5" t="s">
        <v>1039</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1040</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1026</v>
      </c>
      <c r="C1" s="3"/>
      <c r="D1" s="3"/>
      <c r="E1" s="3"/>
      <c r="F1" s="3"/>
      <c r="G1" s="4"/>
      <c r="H1" s="3"/>
    </row>
    <row r="2" ht="30" hidden="1" customHeight="1" spans="1:8">
      <c r="A2" s="5" t="s">
        <v>1041</v>
      </c>
      <c r="B2" s="5"/>
      <c r="C2" s="5"/>
      <c r="D2" s="5"/>
      <c r="E2" s="5"/>
      <c r="F2" s="5"/>
      <c r="G2" s="5"/>
      <c r="H2" s="5"/>
    </row>
    <row r="3" ht="30" customHeight="1" spans="1:8">
      <c r="A3" s="5" t="s">
        <v>1042</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1043</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361111111111"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1026</v>
      </c>
      <c r="C1" s="2"/>
      <c r="D1" s="3"/>
      <c r="E1" s="3"/>
      <c r="F1" s="4"/>
      <c r="G1" s="3"/>
    </row>
    <row r="2" ht="30" hidden="1" customHeight="1" spans="1:7">
      <c r="A2" s="5" t="s">
        <v>1044</v>
      </c>
      <c r="B2" s="5"/>
      <c r="C2" s="5"/>
      <c r="D2" s="5"/>
      <c r="E2" s="5"/>
      <c r="F2" s="5"/>
      <c r="G2" s="5"/>
    </row>
    <row r="3" ht="30" customHeight="1" spans="1:7">
      <c r="A3" s="5" t="s">
        <v>1045</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991</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361111111111"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1026</v>
      </c>
      <c r="C1" s="2"/>
      <c r="D1" s="3"/>
      <c r="E1" s="3"/>
      <c r="F1" s="4"/>
      <c r="G1" s="3"/>
    </row>
    <row r="2" ht="30" hidden="1" customHeight="1" spans="1:7">
      <c r="A2" s="5" t="s">
        <v>1046</v>
      </c>
      <c r="B2" s="5"/>
      <c r="C2" s="5"/>
      <c r="D2" s="5"/>
      <c r="E2" s="5"/>
      <c r="F2" s="5"/>
      <c r="G2" s="5"/>
    </row>
    <row r="3" ht="30" customHeight="1" spans="1:7">
      <c r="A3" s="5" t="s">
        <v>1047</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1040</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1026</v>
      </c>
      <c r="C1" s="3"/>
      <c r="D1" s="3"/>
      <c r="E1" s="4"/>
      <c r="F1" s="3"/>
    </row>
    <row r="2" ht="30" hidden="1" customHeight="1" spans="1:6">
      <c r="A2" s="5" t="s">
        <v>1048</v>
      </c>
      <c r="B2" s="5"/>
      <c r="C2" s="5"/>
      <c r="D2" s="5"/>
      <c r="E2" s="5"/>
      <c r="F2" s="5"/>
    </row>
    <row r="3" ht="30" customHeight="1" spans="1:6">
      <c r="A3" s="5" t="s">
        <v>1049</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1050</v>
      </c>
      <c r="C7" s="16"/>
      <c r="D7" s="19"/>
      <c r="E7" s="12"/>
      <c r="F7" s="18"/>
    </row>
    <row r="8" customHeight="1" spans="1:6">
      <c r="A8" s="14">
        <v>2</v>
      </c>
      <c r="B8" s="63" t="s">
        <v>1051</v>
      </c>
      <c r="C8" s="16"/>
      <c r="D8" s="19"/>
      <c r="E8" s="56"/>
      <c r="F8" s="18"/>
    </row>
    <row r="9" customHeight="1" spans="1:6">
      <c r="A9" s="14">
        <v>3</v>
      </c>
      <c r="B9" s="63" t="s">
        <v>1052</v>
      </c>
      <c r="C9" s="16"/>
      <c r="D9" s="19"/>
      <c r="E9" s="56"/>
      <c r="F9" s="18"/>
    </row>
    <row r="10" customHeight="1" spans="1:6">
      <c r="A10" s="14">
        <v>4</v>
      </c>
      <c r="B10" s="63" t="s">
        <v>1053</v>
      </c>
      <c r="C10" s="16"/>
      <c r="D10" s="19"/>
      <c r="E10" s="56"/>
      <c r="F10" s="18"/>
    </row>
    <row r="11" customHeight="1" spans="1:6">
      <c r="A11" s="14">
        <v>5</v>
      </c>
      <c r="B11" s="63" t="s">
        <v>1054</v>
      </c>
      <c r="C11" s="16"/>
      <c r="D11" s="19"/>
      <c r="E11" s="56"/>
      <c r="F11" s="18"/>
    </row>
    <row r="12" customHeight="1" spans="1:6">
      <c r="A12" s="14">
        <v>6</v>
      </c>
      <c r="B12" s="63" t="s">
        <v>1055</v>
      </c>
      <c r="C12" s="16"/>
      <c r="D12" s="19"/>
      <c r="E12" s="56"/>
      <c r="F12" s="18"/>
    </row>
    <row r="13" customHeight="1" spans="1:6">
      <c r="A13" s="14">
        <v>7</v>
      </c>
      <c r="B13" s="63" t="s">
        <v>1056</v>
      </c>
      <c r="C13" s="16"/>
      <c r="D13" s="19"/>
      <c r="E13" s="56"/>
      <c r="F13" s="18"/>
    </row>
    <row r="14" customHeight="1" spans="1:6">
      <c r="A14" s="14">
        <v>8</v>
      </c>
      <c r="B14" s="63" t="s">
        <v>1057</v>
      </c>
      <c r="C14" s="16"/>
      <c r="D14" s="19"/>
      <c r="E14" s="56"/>
      <c r="F14" s="18"/>
    </row>
    <row r="15" customHeight="1" spans="1:6">
      <c r="A15" s="14">
        <v>9</v>
      </c>
      <c r="B15" s="63" t="s">
        <v>1058</v>
      </c>
      <c r="C15" s="16"/>
      <c r="D15" s="19"/>
      <c r="E15" s="56"/>
      <c r="F15" s="18"/>
    </row>
    <row r="16" customHeight="1" spans="1:6">
      <c r="A16" s="14">
        <v>10</v>
      </c>
      <c r="B16" s="63" t="s">
        <v>1059</v>
      </c>
      <c r="C16" s="16"/>
      <c r="D16" s="19"/>
      <c r="E16" s="56"/>
      <c r="F16" s="18"/>
    </row>
    <row r="17" customHeight="1" spans="1:6">
      <c r="A17" s="14">
        <v>11</v>
      </c>
      <c r="B17" s="63" t="s">
        <v>1060</v>
      </c>
      <c r="C17" s="16"/>
      <c r="D17" s="19"/>
      <c r="E17" s="56"/>
      <c r="F17" s="18"/>
    </row>
    <row r="18" customHeight="1" spans="1:6">
      <c r="A18" s="14">
        <v>12</v>
      </c>
      <c r="B18" s="63" t="s">
        <v>1061</v>
      </c>
      <c r="C18" s="16"/>
      <c r="D18" s="19"/>
      <c r="E18" s="56"/>
      <c r="F18" s="18"/>
    </row>
    <row r="19" customHeight="1" spans="1:6">
      <c r="A19" s="14">
        <v>13</v>
      </c>
      <c r="B19" s="63" t="s">
        <v>1062</v>
      </c>
      <c r="C19" s="16"/>
      <c r="D19" s="19"/>
      <c r="E19" s="56"/>
      <c r="F19" s="18"/>
    </row>
    <row r="20" customHeight="1" spans="1:6">
      <c r="A20" s="14">
        <v>14</v>
      </c>
      <c r="B20" s="63" t="s">
        <v>1063</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1064</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0694444444444" header="1.02361111111111"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1026</v>
      </c>
      <c r="C1" s="3"/>
      <c r="D1" s="3"/>
      <c r="E1" s="3"/>
      <c r="F1" s="4"/>
      <c r="G1" s="3"/>
      <c r="H1" s="4"/>
      <c r="I1" s="3"/>
    </row>
    <row r="2" ht="30" hidden="1" customHeight="1" spans="1:9">
      <c r="A2" s="5" t="s">
        <v>1065</v>
      </c>
      <c r="B2" s="5"/>
      <c r="C2" s="5"/>
      <c r="D2" s="5"/>
      <c r="E2" s="5"/>
      <c r="F2" s="5"/>
      <c r="G2" s="5"/>
      <c r="H2" s="5"/>
      <c r="I2" s="5"/>
    </row>
    <row r="3" ht="30" customHeight="1" spans="1:9">
      <c r="A3" s="5" t="s">
        <v>1066</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1067</v>
      </c>
      <c r="C6" s="12" t="s">
        <v>335</v>
      </c>
      <c r="D6" s="12" t="s">
        <v>1068</v>
      </c>
      <c r="E6" s="12" t="s">
        <v>1069</v>
      </c>
      <c r="F6" s="12" t="s">
        <v>1070</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1071</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361111111111"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1026</v>
      </c>
      <c r="C1" s="3"/>
      <c r="D1" s="3"/>
      <c r="E1" s="3"/>
      <c r="F1" s="3"/>
      <c r="G1" s="3"/>
      <c r="H1" s="4"/>
      <c r="I1" s="3"/>
    </row>
    <row r="2" ht="30" hidden="1" customHeight="1" spans="1:9">
      <c r="A2" s="5" t="s">
        <v>1072</v>
      </c>
      <c r="B2" s="5"/>
      <c r="C2" s="5"/>
      <c r="D2" s="5"/>
      <c r="E2" s="5"/>
      <c r="F2" s="5"/>
      <c r="G2" s="5"/>
      <c r="H2" s="5"/>
      <c r="I2" s="5"/>
    </row>
    <row r="3" ht="30" customHeight="1" spans="1:9">
      <c r="A3" s="5" t="s">
        <v>1073</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1074</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1026</v>
      </c>
      <c r="C1" s="3"/>
      <c r="D1" s="3"/>
      <c r="E1" s="3"/>
      <c r="F1" s="4"/>
      <c r="G1" s="3"/>
    </row>
    <row r="2" ht="30" hidden="1" customHeight="1" spans="1:7">
      <c r="A2" s="5" t="s">
        <v>1075</v>
      </c>
      <c r="B2" s="5"/>
      <c r="C2" s="5"/>
      <c r="D2" s="5"/>
      <c r="E2" s="5"/>
      <c r="F2" s="5"/>
      <c r="G2" s="5"/>
    </row>
    <row r="3" ht="30" customHeight="1" spans="1:7">
      <c r="A3" s="5" t="s">
        <v>1076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1077</v>
      </c>
      <c r="C6" s="12" t="s">
        <v>335</v>
      </c>
      <c r="D6" s="12" t="s">
        <v>1078</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1071</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2222222222222"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1026</v>
      </c>
      <c r="C1" s="2"/>
      <c r="D1" s="3"/>
      <c r="E1" s="3"/>
      <c r="F1" s="4"/>
      <c r="G1" s="3"/>
    </row>
    <row r="2" ht="30" hidden="1" customHeight="1" spans="1:7">
      <c r="A2" s="5" t="s">
        <v>1079</v>
      </c>
      <c r="B2" s="5"/>
      <c r="C2" s="5"/>
      <c r="D2" s="5"/>
      <c r="E2" s="5"/>
      <c r="F2" s="5"/>
      <c r="G2" s="5"/>
    </row>
    <row r="3" ht="30" customHeight="1" spans="1:7">
      <c r="A3" s="5" t="s">
        <v>1080</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1040</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722222222222" right="0.55" top="0.786805555555556" bottom="0.786805555555556" header="1.02361111111111"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1026</v>
      </c>
      <c r="C1" s="3"/>
      <c r="D1" s="3"/>
      <c r="E1" s="3"/>
      <c r="F1" s="3"/>
      <c r="G1" s="3"/>
      <c r="H1" s="3"/>
      <c r="I1" s="4"/>
      <c r="J1" s="4"/>
      <c r="K1" s="3"/>
    </row>
    <row r="2" ht="30" hidden="1" customHeight="1" spans="1:11">
      <c r="A2" s="5" t="s">
        <v>1081</v>
      </c>
      <c r="B2" s="5"/>
      <c r="C2" s="5"/>
      <c r="D2" s="5"/>
      <c r="E2" s="5"/>
      <c r="F2" s="5"/>
      <c r="G2" s="5"/>
      <c r="H2" s="5"/>
      <c r="I2" s="5"/>
      <c r="J2" s="5"/>
      <c r="K2" s="5"/>
    </row>
    <row r="3" ht="30" customHeight="1" spans="1:11">
      <c r="A3" s="5" t="s">
        <v>1082</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1083</v>
      </c>
      <c r="C6" s="12" t="s">
        <v>335</v>
      </c>
      <c r="D6" s="12" t="s">
        <v>555</v>
      </c>
      <c r="E6" s="57" t="s">
        <v>1084</v>
      </c>
      <c r="F6" s="58" t="s">
        <v>279</v>
      </c>
      <c r="G6" s="12" t="s">
        <v>1085</v>
      </c>
      <c r="H6" s="13" t="s">
        <v>196</v>
      </c>
      <c r="I6" s="32" t="s">
        <v>1036</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991</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1026</v>
      </c>
      <c r="C1" s="3"/>
      <c r="D1" s="3"/>
      <c r="E1" s="3"/>
      <c r="F1" s="4"/>
      <c r="G1" s="3"/>
    </row>
    <row r="2" ht="30" hidden="1" customHeight="1" spans="1:7">
      <c r="A2" s="5" t="s">
        <v>1086</v>
      </c>
      <c r="B2" s="5"/>
      <c r="C2" s="5"/>
      <c r="D2" s="5"/>
      <c r="E2" s="5"/>
      <c r="F2" s="5"/>
      <c r="G2" s="5"/>
    </row>
    <row r="3" ht="30" customHeight="1" spans="1:7">
      <c r="A3" s="5" t="s">
        <v>1087</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991</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722222222222"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1088</v>
      </c>
      <c r="B2" s="5"/>
      <c r="C2" s="5"/>
      <c r="D2" s="5"/>
      <c r="E2" s="5"/>
      <c r="F2" s="5"/>
    </row>
    <row r="3" ht="30" customHeight="1" spans="1:6">
      <c r="A3" s="5" t="s">
        <v>1089</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1090</v>
      </c>
      <c r="B7" s="47" t="s">
        <v>43</v>
      </c>
      <c r="C7" s="48">
        <f>长期借款!H28</f>
        <v>0</v>
      </c>
      <c r="D7" s="49">
        <f>长期借款!J28</f>
        <v>0</v>
      </c>
      <c r="E7" s="50" t="str">
        <f t="shared" ref="E7:E13" si="0">IF(D7-C7&lt;&gt;0,D7-C7,IF(C7&lt;&gt;0,0,""))</f>
        <v/>
      </c>
      <c r="F7" s="51" t="str">
        <f t="shared" ref="F7:F13" si="1">IF(C7=0,"",(D7-C7)/C7*100)</f>
        <v/>
      </c>
    </row>
    <row r="8" ht="17.25" customHeight="1" spans="1:6">
      <c r="A8" s="46" t="s">
        <v>1091</v>
      </c>
      <c r="B8" s="47" t="s">
        <v>45</v>
      </c>
      <c r="C8" s="48">
        <f>应付债券!G28</f>
        <v>0</v>
      </c>
      <c r="D8" s="49">
        <f>应付债券!H28</f>
        <v>0</v>
      </c>
      <c r="E8" s="50" t="str">
        <f t="shared" si="0"/>
        <v/>
      </c>
      <c r="F8" s="51" t="str">
        <f t="shared" si="1"/>
        <v/>
      </c>
    </row>
    <row r="9" ht="17.25" customHeight="1" spans="1:6">
      <c r="A9" s="46" t="s">
        <v>1092</v>
      </c>
      <c r="B9" s="47" t="s">
        <v>47</v>
      </c>
      <c r="C9" s="48">
        <f>长期应付款!G28</f>
        <v>0</v>
      </c>
      <c r="D9" s="49">
        <f>长期应付款!H28</f>
        <v>0</v>
      </c>
      <c r="E9" s="50" t="str">
        <f t="shared" si="0"/>
        <v/>
      </c>
      <c r="F9" s="51" t="str">
        <f t="shared" si="1"/>
        <v/>
      </c>
    </row>
    <row r="10" ht="17.25" customHeight="1" spans="1:6">
      <c r="A10" s="46" t="s">
        <v>1093</v>
      </c>
      <c r="B10" s="47" t="s">
        <v>49</v>
      </c>
      <c r="C10" s="48">
        <f>专项应付款!F28</f>
        <v>0</v>
      </c>
      <c r="D10" s="49">
        <f>专项应付款!G28</f>
        <v>0</v>
      </c>
      <c r="E10" s="50" t="str">
        <f t="shared" si="0"/>
        <v/>
      </c>
      <c r="F10" s="51" t="str">
        <f t="shared" si="1"/>
        <v/>
      </c>
    </row>
    <row r="11" ht="17.25" customHeight="1" spans="1:6">
      <c r="A11" s="46" t="s">
        <v>1094</v>
      </c>
      <c r="B11" s="47" t="s">
        <v>51</v>
      </c>
      <c r="C11" s="48">
        <f>预计负债!E28</f>
        <v>0</v>
      </c>
      <c r="D11" s="49">
        <f>预计负债!F28</f>
        <v>0</v>
      </c>
      <c r="E11" s="50" t="str">
        <f t="shared" si="0"/>
        <v/>
      </c>
      <c r="F11" s="51" t="str">
        <f t="shared" si="1"/>
        <v/>
      </c>
    </row>
    <row r="12" ht="17.25" customHeight="1" spans="1:6">
      <c r="A12" s="46" t="s">
        <v>1095</v>
      </c>
      <c r="B12" s="47" t="s">
        <v>53</v>
      </c>
      <c r="C12" s="48">
        <f>递延所得税负债!D28</f>
        <v>0</v>
      </c>
      <c r="D12" s="49">
        <f>递延所得税负债!E28</f>
        <v>0</v>
      </c>
      <c r="E12" s="50" t="str">
        <f t="shared" si="0"/>
        <v/>
      </c>
      <c r="F12" s="51" t="str">
        <f t="shared" si="1"/>
        <v/>
      </c>
    </row>
    <row r="13" ht="17.25" customHeight="1" spans="1:6">
      <c r="A13" s="46" t="s">
        <v>1096</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1097</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0694444444444" right="0.629861111111111" top="0.786805555555556" bottom="0.511805555555556" header="1.02361111111111"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1098</v>
      </c>
      <c r="C1" s="3"/>
      <c r="D1" s="3"/>
      <c r="E1" s="3"/>
      <c r="F1" s="3"/>
      <c r="G1" s="3"/>
      <c r="H1" s="3"/>
      <c r="I1" s="4"/>
      <c r="J1" s="4"/>
      <c r="K1" s="3"/>
    </row>
    <row r="2" ht="30" hidden="1" customHeight="1" spans="1:11">
      <c r="A2" s="5" t="s">
        <v>1099</v>
      </c>
      <c r="B2" s="5"/>
      <c r="C2" s="5"/>
      <c r="D2" s="5"/>
      <c r="E2" s="5"/>
      <c r="F2" s="5"/>
      <c r="G2" s="5"/>
      <c r="H2" s="5"/>
      <c r="I2" s="5"/>
      <c r="J2" s="5"/>
      <c r="K2" s="5"/>
    </row>
    <row r="3" ht="30" customHeight="1" spans="1:11">
      <c r="A3" s="5" t="s">
        <v>1100</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1029</v>
      </c>
      <c r="C6" s="12" t="s">
        <v>335</v>
      </c>
      <c r="D6" s="12" t="s">
        <v>555</v>
      </c>
      <c r="E6" s="12" t="s">
        <v>1101</v>
      </c>
      <c r="F6" s="12" t="s">
        <v>279</v>
      </c>
      <c r="G6" s="12" t="s">
        <v>1085</v>
      </c>
      <c r="H6" s="13" t="s">
        <v>196</v>
      </c>
      <c r="I6" s="32" t="s">
        <v>1036</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991</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1098</v>
      </c>
      <c r="C1" s="3"/>
      <c r="D1" s="3"/>
      <c r="E1" s="3"/>
      <c r="F1" s="3"/>
      <c r="G1" s="3"/>
      <c r="H1" s="4"/>
      <c r="I1" s="3"/>
    </row>
    <row r="2" ht="21" hidden="1" customHeight="1" spans="1:9">
      <c r="A2" s="26" t="s">
        <v>1102</v>
      </c>
      <c r="B2" s="26"/>
      <c r="C2" s="26"/>
      <c r="D2" s="26"/>
      <c r="E2" s="26"/>
      <c r="F2" s="26"/>
      <c r="G2" s="26"/>
      <c r="H2" s="26"/>
      <c r="I2" s="26"/>
    </row>
    <row r="3" ht="21" customHeight="1" spans="1:9">
      <c r="A3" s="26" t="s">
        <v>1103</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1104</v>
      </c>
      <c r="C6" s="12" t="s">
        <v>601</v>
      </c>
      <c r="D6" s="12" t="s">
        <v>335</v>
      </c>
      <c r="E6" s="12" t="s">
        <v>555</v>
      </c>
      <c r="F6" s="12" t="s">
        <v>313</v>
      </c>
      <c r="G6" s="13" t="s">
        <v>196</v>
      </c>
      <c r="H6" s="12" t="s">
        <v>197</v>
      </c>
      <c r="I6" s="12" t="s">
        <v>1105</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991</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0694444444444" right="0.629861111111111" top="0.786805555555556" bottom="0.550694444444444" header="0.904861111111111"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1098</v>
      </c>
      <c r="C1" s="3"/>
      <c r="D1" s="3"/>
      <c r="E1" s="3"/>
      <c r="F1" s="3"/>
      <c r="G1" s="3"/>
      <c r="H1" s="4"/>
      <c r="I1" s="3"/>
    </row>
    <row r="2" ht="30" hidden="1" customHeight="1" spans="1:9">
      <c r="A2" s="5" t="s">
        <v>1106</v>
      </c>
      <c r="B2" s="5"/>
      <c r="C2" s="5"/>
      <c r="D2" s="5"/>
      <c r="E2" s="5"/>
      <c r="F2" s="5"/>
      <c r="G2" s="5"/>
      <c r="H2" s="5"/>
      <c r="I2" s="5"/>
    </row>
    <row r="3" ht="30" customHeight="1" spans="1:9">
      <c r="A3" s="5" t="s">
        <v>1107</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1108</v>
      </c>
      <c r="F7" s="12" t="s">
        <v>1109</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1064</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1098</v>
      </c>
      <c r="C1" s="2"/>
      <c r="D1" s="2"/>
      <c r="E1" s="3"/>
      <c r="F1" s="3"/>
      <c r="G1" s="4"/>
      <c r="H1" s="3"/>
    </row>
    <row r="2" ht="30" hidden="1" customHeight="1" spans="1:8">
      <c r="A2" s="5" t="s">
        <v>1110</v>
      </c>
      <c r="B2" s="5"/>
      <c r="C2" s="5"/>
      <c r="D2" s="5"/>
      <c r="E2" s="5"/>
      <c r="F2" s="5"/>
      <c r="G2" s="5"/>
      <c r="H2" s="5"/>
    </row>
    <row r="3" ht="30" customHeight="1" spans="1:8">
      <c r="A3" s="5" t="s">
        <v>1111</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1112</v>
      </c>
      <c r="C6" s="12" t="s">
        <v>1113</v>
      </c>
      <c r="D6" s="12" t="s">
        <v>1114</v>
      </c>
      <c r="E6" s="12" t="s">
        <v>335</v>
      </c>
      <c r="F6" s="13" t="s">
        <v>196</v>
      </c>
      <c r="G6" s="13" t="s">
        <v>197</v>
      </c>
      <c r="H6" s="12" t="s">
        <v>1105</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1064</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9444444444444" right="0.539583333333333"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1098</v>
      </c>
      <c r="C1" s="2"/>
      <c r="D1" s="3"/>
      <c r="E1" s="3"/>
      <c r="F1" s="4"/>
      <c r="G1" s="3"/>
    </row>
    <row r="2" ht="30" hidden="1" customHeight="1" spans="1:7">
      <c r="A2" s="5" t="s">
        <v>1115</v>
      </c>
      <c r="B2" s="5"/>
      <c r="C2" s="5"/>
      <c r="D2" s="5"/>
      <c r="E2" s="5"/>
      <c r="F2" s="5"/>
      <c r="G2" s="5"/>
    </row>
    <row r="3" ht="30" customHeight="1" spans="1:7">
      <c r="A3" s="5" t="s">
        <v>1116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1064</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75" right="0.590277777777778" top="0.786805555555556" bottom="0.550694444444444"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1098</v>
      </c>
      <c r="C1" s="25"/>
      <c r="D1" s="25"/>
      <c r="E1" s="4"/>
      <c r="F1" s="25"/>
    </row>
    <row r="2" ht="30" hidden="1" customHeight="1" spans="1:6">
      <c r="A2" s="5" t="s">
        <v>1117</v>
      </c>
      <c r="B2" s="26"/>
      <c r="C2" s="26"/>
      <c r="D2" s="26"/>
      <c r="E2" s="26"/>
      <c r="F2" s="26"/>
    </row>
    <row r="3" ht="30" customHeight="1" spans="1:6">
      <c r="A3" s="5" t="s">
        <v>1118</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1119</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1064</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9444444444444" right="0.579861111111111" top="0.786805555555556" bottom="0.5" header="1.02361111111111"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1098</v>
      </c>
      <c r="C1" s="3"/>
      <c r="D1" s="3"/>
      <c r="E1" s="3"/>
      <c r="F1" s="4"/>
      <c r="G1" s="3"/>
    </row>
    <row r="2" ht="30" hidden="1" customHeight="1" spans="1:7">
      <c r="A2" s="5" t="s">
        <v>1120</v>
      </c>
      <c r="B2" s="5"/>
      <c r="C2" s="5"/>
      <c r="D2" s="5"/>
      <c r="E2" s="5"/>
      <c r="F2" s="5"/>
      <c r="G2" s="5"/>
    </row>
    <row r="3" ht="30" customHeight="1" spans="1:7">
      <c r="A3" s="5" t="s">
        <v>1121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1064</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2021-11-29T03:02:00Z</cp:lastPrinted>
  <dcterms:modified xsi:type="dcterms:W3CDTF">2022-02-17T10:02:28Z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